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mposition" sheetId="1" r:id="rId1"/>
    <sheet name="export" sheetId="2" r:id="rId2"/>
    <sheet name="import" sheetId="3" r:id="rId3"/>
    <sheet name="partners" sheetId="4" r:id="rId4"/>
    <sheet name="NTIS" sheetId="5" r:id="rId5"/>
  </sheets>
  <definedNames/>
  <calcPr fullCalcOnLoad="1"/>
</workbook>
</file>

<file path=xl/sharedStrings.xml><?xml version="1.0" encoding="utf-8"?>
<sst xmlns="http://schemas.openxmlformats.org/spreadsheetml/2006/main" count="204" uniqueCount="130">
  <si>
    <t xml:space="preserve">COMPARISON OF TOTAL EXPORTS OF SOME MAJOR COMMODITIES </t>
  </si>
  <si>
    <t>IN THE FIRST THREE MONTHS OF THE F.Y. 2014/15 AND 2015/16</t>
  </si>
  <si>
    <t>(Provisional)</t>
  </si>
  <si>
    <t>In '000 Rs.</t>
  </si>
  <si>
    <t>F.Y. 2014/15(2071/72)</t>
  </si>
  <si>
    <t>F.Y. 2015/16 (2072/73)</t>
  </si>
  <si>
    <t>% Change</t>
  </si>
  <si>
    <t>S.N</t>
  </si>
  <si>
    <t>Commodities</t>
  </si>
  <si>
    <t>Unit</t>
  </si>
  <si>
    <t>Annual</t>
  </si>
  <si>
    <t>Shrawan -Ashwin</t>
  </si>
  <si>
    <t>in value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</si>
  <si>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</si>
  <si>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</si>
  <si>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</si>
  <si>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</si>
  <si>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</si>
  <si>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</si>
  <si>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</si>
  <si>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</si>
  <si>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</si>
  <si>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</si>
  <si>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</si>
  <si>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</si>
  <si>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</si>
  <si>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Vegetable fats and oil</t>
  </si>
  <si>
    <t>Noodles, pasta and like</t>
  </si>
  <si>
    <t>Medicinal Herbs</t>
  </si>
  <si>
    <t>Essential Oils</t>
  </si>
  <si>
    <t>Juices</t>
  </si>
  <si>
    <t>Rosin and resin acid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</si>
  <si>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</si>
  <si>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</si>
  <si>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</si>
  <si>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</si>
  <si>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</si>
  <si>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</si>
  <si>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Felt</t>
  </si>
  <si>
    <t>Headgear and parts thereof</t>
  </si>
  <si>
    <t>Handicrafts ( Painting, Sculpture and statuary)</t>
  </si>
  <si>
    <t>Nepalese paper and paper Products</t>
  </si>
  <si>
    <t>Articles of silver jewellery</t>
  </si>
  <si>
    <t>Footwear</t>
  </si>
  <si>
    <t>Iron and Steel products</t>
  </si>
  <si>
    <t>Copper and articles thereof</t>
  </si>
  <si>
    <t>Meat and edible meat offal</t>
  </si>
  <si>
    <t>Others</t>
  </si>
  <si>
    <t>Total</t>
  </si>
  <si>
    <t>Foreign Trade Balance of Nepal</t>
  </si>
  <si>
    <t>( First Three Months Provisional)</t>
  </si>
  <si>
    <t>In Billion Rs.</t>
  </si>
  <si>
    <t>Total Exports</t>
  </si>
  <si>
    <t>Total Imports</t>
  </si>
  <si>
    <t>Total Trade</t>
  </si>
  <si>
    <t>Trade Deficit</t>
  </si>
  <si>
    <t>Export: Import Ratio</t>
  </si>
  <si>
    <t>F.Y. 2013/14 (2070/71) Shrawan-Ashwin</t>
  </si>
  <si>
    <t>1:</t>
  </si>
  <si>
    <t>Share % in Total Trade</t>
  </si>
  <si>
    <t>F.Y. 2014/15 (2071/72) Shrawan-Ashwin</t>
  </si>
  <si>
    <t>F.Y. 2015/16 (2072/73) Shrawan-Ashwin</t>
  </si>
  <si>
    <t>Percentage Change in First three Months of F.Y. 2014/15 compared to same period of the previous year</t>
  </si>
  <si>
    <t>Percentage Change in First Three Months of F.Y. 2015/16 compared to same period of the previous year</t>
  </si>
  <si>
    <t xml:space="preserve">COMPARISON OF TOTAL IMPORTS OF SOME MAJOR COMMODITIES </t>
  </si>
  <si>
    <t>IN THE  FIRST THREE MONTHS OF THE F.Y. 2014/15 AND 2015/16</t>
  </si>
  <si>
    <t>F.Y. 2014/15</t>
  </si>
  <si>
    <t>F.Y. 2015/16</t>
  </si>
  <si>
    <t>2071/72</t>
  </si>
  <si>
    <t>2072/73</t>
  </si>
  <si>
    <t>Iron &amp; Steel and products thereof</t>
  </si>
  <si>
    <t>Petroleum Products</t>
  </si>
  <si>
    <t>Transport Vehicles and parts thereof</t>
  </si>
  <si>
    <t>Machinery and parts</t>
  </si>
  <si>
    <t>Telecommunication Equipment and parts</t>
  </si>
  <si>
    <t>Cereals</t>
  </si>
  <si>
    <t>Electronic and Electrical Equipments</t>
  </si>
  <si>
    <t>Gold</t>
  </si>
  <si>
    <t>Articles of apparel and clothing accessories</t>
  </si>
  <si>
    <t>Pharmaceutical products</t>
  </si>
  <si>
    <t>Polythene Granules</t>
  </si>
  <si>
    <t>Fertilizers</t>
  </si>
  <si>
    <t>Crude soyabean oil</t>
  </si>
  <si>
    <t>Man-made staple fibres ( Synthetic, Polyester etc)</t>
  </si>
  <si>
    <t>Chemicals</t>
  </si>
  <si>
    <t>Aluminium and articles thereof</t>
  </si>
  <si>
    <t>Aircraft and parts thereof</t>
  </si>
  <si>
    <t>Rubber and articles thereof</t>
  </si>
  <si>
    <t>Cotton ( Yarn and Fabrics)</t>
  </si>
  <si>
    <t>Wool, fine or coarse animal hair</t>
  </si>
  <si>
    <t>Crude palm Oil</t>
  </si>
  <si>
    <t>Zinc and articles thereof</t>
  </si>
  <si>
    <t>Cement Clinkers</t>
  </si>
  <si>
    <t>Low erucic acid rape or colza seeds</t>
  </si>
  <si>
    <t>Industrial monocarboxylic fatty acid</t>
  </si>
  <si>
    <t>Cement</t>
  </si>
  <si>
    <t>( Provisional)</t>
  </si>
  <si>
    <t>Trading Partners of Nepal</t>
  </si>
  <si>
    <t>Exports</t>
  </si>
  <si>
    <t>F.Y. 2014/15 (2071/72)</t>
  </si>
  <si>
    <t>Change %</t>
  </si>
  <si>
    <t>Shrawan- Ashwin</t>
  </si>
  <si>
    <t>India</t>
  </si>
  <si>
    <t>U.S.A.</t>
  </si>
  <si>
    <t>Germany</t>
  </si>
  <si>
    <t>U.K.</t>
  </si>
  <si>
    <t>Japan</t>
  </si>
  <si>
    <t>France</t>
  </si>
  <si>
    <t>Italy</t>
  </si>
  <si>
    <t>China P. R.</t>
  </si>
  <si>
    <t>Canada</t>
  </si>
  <si>
    <t>Turkey</t>
  </si>
  <si>
    <t>Netherlands</t>
  </si>
  <si>
    <t>Bangladesh</t>
  </si>
  <si>
    <t>Australia</t>
  </si>
  <si>
    <t>Switzerland</t>
  </si>
  <si>
    <t>Imports</t>
  </si>
  <si>
    <t>U.A.E.</t>
  </si>
  <si>
    <t>Indonesia</t>
  </si>
  <si>
    <t>Argentina</t>
  </si>
  <si>
    <t>Thailand</t>
  </si>
  <si>
    <t>Korea R</t>
  </si>
  <si>
    <t>Malaysia</t>
  </si>
  <si>
    <t>Vietnam</t>
  </si>
  <si>
    <t xml:space="preserve">COMPARISON OF TOTAL EXPORTS OF NTIS  COMMODITIES </t>
  </si>
  <si>
    <t>Shrawan - Ashwin</t>
  </si>
  <si>
    <t>Quantity Kg</t>
  </si>
  <si>
    <t>Natural Honey</t>
  </si>
  <si>
    <t>-</t>
  </si>
  <si>
    <t>Woolen Products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</si>
</sst>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  <numFmt numFmtId="168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horizontal="right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 horizontal="right"/>
    </xf>
    <xf numFmtId="0" fontId="43" fillId="0" borderId="13" xfId="0" applyFont="1" applyBorder="1" applyAlignment="1">
      <alignment/>
    </xf>
    <xf numFmtId="0" fontId="42" fillId="0" borderId="12" xfId="0" applyFont="1" applyBorder="1" applyAlignment="1">
      <alignment/>
    </xf>
    <xf numFmtId="165" fontId="42" fillId="0" borderId="0" xfId="42" applyNumberFormat="1" applyFont="1" applyBorder="1" applyAlignment="1">
      <alignment/>
    </xf>
    <xf numFmtId="166" fontId="42" fillId="0" borderId="13" xfId="42" applyNumberFormat="1" applyFont="1" applyBorder="1" applyAlignment="1">
      <alignment/>
    </xf>
    <xf numFmtId="165" fontId="42" fillId="0" borderId="13" xfId="42" applyNumberFormat="1" applyFont="1" applyBorder="1" applyAlignment="1">
      <alignment/>
    </xf>
    <xf numFmtId="0" fontId="43" fillId="0" borderId="11" xfId="0" applyFont="1" applyBorder="1" applyAlignment="1">
      <alignment/>
    </xf>
    <xf numFmtId="0" fontId="42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165" fontId="43" fillId="0" borderId="19" xfId="42" applyNumberFormat="1" applyFont="1" applyBorder="1" applyAlignment="1">
      <alignment/>
    </xf>
    <xf numFmtId="165" fontId="43" fillId="0" borderId="18" xfId="42" applyNumberFormat="1" applyFont="1" applyBorder="1" applyAlignment="1">
      <alignment/>
    </xf>
    <xf numFmtId="166" fontId="43" fillId="0" borderId="18" xfId="42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43" fontId="2" fillId="0" borderId="19" xfId="42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5" fontId="7" fillId="0" borderId="0" xfId="42" applyNumberFormat="1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20" xfId="0" applyFont="1" applyBorder="1" applyAlignment="1">
      <alignment/>
    </xf>
    <xf numFmtId="0" fontId="6" fillId="0" borderId="11" xfId="0" applyFont="1" applyBorder="1" applyAlignment="1">
      <alignment horizontal="right" vertical="top"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43" fontId="6" fillId="0" borderId="13" xfId="0" applyNumberFormat="1" applyFont="1" applyBorder="1" applyAlignment="1">
      <alignment/>
    </xf>
    <xf numFmtId="20" fontId="6" fillId="0" borderId="0" xfId="0" applyNumberFormat="1" applyFont="1" applyBorder="1" applyAlignment="1" quotePrefix="1">
      <alignment horizontal="right"/>
    </xf>
    <xf numFmtId="167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7" fontId="6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4" fontId="2" fillId="0" borderId="19" xfId="0" applyNumberFormat="1" applyFont="1" applyBorder="1" applyAlignment="1">
      <alignment horizontal="right" vertical="center"/>
    </xf>
    <xf numFmtId="0" fontId="42" fillId="0" borderId="0" xfId="0" applyNumberFormat="1" applyFont="1" applyFill="1" applyBorder="1" applyAlignment="1" applyProtection="1">
      <alignment/>
      <protection/>
    </xf>
    <xf numFmtId="0" fontId="7" fillId="0" borderId="13" xfId="0" applyFont="1" applyBorder="1" applyAlignment="1">
      <alignment/>
    </xf>
    <xf numFmtId="0" fontId="6" fillId="0" borderId="22" xfId="0" applyFont="1" applyBorder="1" applyAlignment="1">
      <alignment vertical="top" wrapText="1"/>
    </xf>
    <xf numFmtId="167" fontId="6" fillId="0" borderId="13" xfId="0" applyNumberFormat="1" applyFont="1" applyBorder="1" applyAlignment="1">
      <alignment vertical="top"/>
    </xf>
    <xf numFmtId="0" fontId="7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/>
    </xf>
    <xf numFmtId="0" fontId="6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7" fillId="0" borderId="14" xfId="0" applyFont="1" applyBorder="1" applyAlignment="1">
      <alignment/>
    </xf>
    <xf numFmtId="2" fontId="2" fillId="0" borderId="10" xfId="0" applyNumberFormat="1" applyFont="1" applyFill="1" applyBorder="1" applyAlignment="1" applyProtection="1">
      <alignment/>
      <protection/>
    </xf>
    <xf numFmtId="43" fontId="2" fillId="0" borderId="12" xfId="42" applyNumberFormat="1" applyFont="1" applyBorder="1" applyAlignment="1">
      <alignment horizontal="right" vertical="center"/>
    </xf>
    <xf numFmtId="164" fontId="8" fillId="0" borderId="12" xfId="42" applyNumberFormat="1" applyFont="1" applyBorder="1" applyAlignment="1">
      <alignment vertical="top"/>
    </xf>
    <xf numFmtId="43" fontId="2" fillId="0" borderId="12" xfId="42" applyFont="1" applyBorder="1" applyAlignment="1">
      <alignment vertical="top"/>
    </xf>
    <xf numFmtId="43" fontId="2" fillId="0" borderId="10" xfId="42" applyNumberFormat="1" applyFont="1" applyBorder="1" applyAlignment="1">
      <alignment horizontal="right" vertical="center"/>
    </xf>
    <xf numFmtId="43" fontId="2" fillId="0" borderId="14" xfId="42" applyFont="1" applyBorder="1" applyAlignment="1">
      <alignment vertical="top"/>
    </xf>
    <xf numFmtId="2" fontId="2" fillId="0" borderId="20" xfId="0" applyNumberFormat="1" applyFont="1" applyFill="1" applyBorder="1" applyAlignment="1" applyProtection="1">
      <alignment/>
      <protection/>
    </xf>
    <xf numFmtId="164" fontId="9" fillId="0" borderId="22" xfId="42" applyNumberFormat="1" applyFont="1" applyBorder="1" applyAlignment="1">
      <alignment horizontal="right" vertical="center"/>
    </xf>
    <xf numFmtId="43" fontId="7" fillId="0" borderId="22" xfId="42" applyFont="1" applyBorder="1" applyAlignment="1">
      <alignment/>
    </xf>
    <xf numFmtId="4" fontId="2" fillId="0" borderId="20" xfId="0" applyNumberFormat="1" applyFont="1" applyBorder="1" applyAlignment="1">
      <alignment horizontal="right" vertical="center"/>
    </xf>
    <xf numFmtId="43" fontId="7" fillId="0" borderId="21" xfId="42" applyFont="1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top"/>
    </xf>
    <xf numFmtId="165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3" fontId="2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20" xfId="0" applyFont="1" applyBorder="1" applyAlignment="1">
      <alignment horizontal="center" vertical="top"/>
    </xf>
    <xf numFmtId="0" fontId="6" fillId="0" borderId="11" xfId="0" applyFont="1" applyBorder="1" applyAlignment="1">
      <alignment horizontal="centerContinuous" vertical="top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13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6" fillId="0" borderId="25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6" fillId="0" borderId="13" xfId="0" applyFont="1" applyBorder="1" applyAlignment="1">
      <alignment horizontal="right"/>
    </xf>
    <xf numFmtId="0" fontId="7" fillId="0" borderId="13" xfId="0" applyNumberFormat="1" applyFont="1" applyBorder="1" applyAlignment="1">
      <alignment vertical="top"/>
    </xf>
    <xf numFmtId="165" fontId="42" fillId="0" borderId="20" xfId="42" applyNumberFormat="1" applyFont="1" applyBorder="1" applyAlignment="1">
      <alignment/>
    </xf>
    <xf numFmtId="165" fontId="7" fillId="0" borderId="11" xfId="42" applyNumberFormat="1" applyFont="1" applyBorder="1" applyAlignment="1">
      <alignment horizontal="right" vertical="top"/>
    </xf>
    <xf numFmtId="167" fontId="7" fillId="0" borderId="11" xfId="0" applyNumberFormat="1" applyFont="1" applyBorder="1" applyAlignment="1">
      <alignment/>
    </xf>
    <xf numFmtId="165" fontId="42" fillId="0" borderId="22" xfId="42" applyNumberFormat="1" applyFont="1" applyBorder="1" applyAlignment="1">
      <alignment/>
    </xf>
    <xf numFmtId="165" fontId="7" fillId="0" borderId="13" xfId="42" applyNumberFormat="1" applyFont="1" applyBorder="1" applyAlignment="1">
      <alignment horizontal="right" vertical="top"/>
    </xf>
    <xf numFmtId="167" fontId="7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165" fontId="4" fillId="0" borderId="13" xfId="42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center"/>
    </xf>
    <xf numFmtId="165" fontId="7" fillId="0" borderId="22" xfId="42" applyNumberFormat="1" applyFont="1" applyBorder="1" applyAlignment="1">
      <alignment/>
    </xf>
    <xf numFmtId="0" fontId="6" fillId="0" borderId="26" xfId="0" applyNumberFormat="1" applyFont="1" applyBorder="1" applyAlignment="1">
      <alignment vertical="top"/>
    </xf>
    <xf numFmtId="165" fontId="6" fillId="0" borderId="26" xfId="42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164" fontId="4" fillId="0" borderId="0" xfId="42" applyNumberFormat="1" applyFont="1" applyAlignment="1">
      <alignment/>
    </xf>
    <xf numFmtId="0" fontId="7" fillId="0" borderId="22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6" xfId="0" applyFont="1" applyBorder="1" applyAlignment="1">
      <alignment/>
    </xf>
    <xf numFmtId="167" fontId="6" fillId="0" borderId="26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 horizontal="center" vertical="top"/>
    </xf>
    <xf numFmtId="0" fontId="2" fillId="0" borderId="20" xfId="0" applyNumberFormat="1" applyFont="1" applyFill="1" applyBorder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6" fillId="0" borderId="21" xfId="0" applyFont="1" applyBorder="1" applyAlignment="1">
      <alignment horizontal="right" vertical="top"/>
    </xf>
    <xf numFmtId="0" fontId="2" fillId="0" borderId="21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vertical="center"/>
    </xf>
    <xf numFmtId="43" fontId="4" fillId="0" borderId="20" xfId="42" applyNumberFormat="1" applyFont="1" applyBorder="1" applyAlignment="1">
      <alignment horizontal="right" vertical="center"/>
    </xf>
    <xf numFmtId="167" fontId="4" fillId="0" borderId="20" xfId="0" applyNumberFormat="1" applyFont="1" applyBorder="1" applyAlignment="1">
      <alignment vertical="center"/>
    </xf>
    <xf numFmtId="43" fontId="4" fillId="0" borderId="22" xfId="42" applyNumberFormat="1" applyFont="1" applyBorder="1" applyAlignment="1">
      <alignment horizontal="right" vertical="center"/>
    </xf>
    <xf numFmtId="167" fontId="4" fillId="0" borderId="22" xfId="0" applyNumberFormat="1" applyFont="1" applyBorder="1" applyAlignment="1">
      <alignment vertical="center"/>
    </xf>
    <xf numFmtId="0" fontId="4" fillId="0" borderId="12" xfId="0" applyFont="1" applyBorder="1" applyAlignment="1">
      <alignment/>
    </xf>
    <xf numFmtId="43" fontId="4" fillId="0" borderId="21" xfId="42" applyNumberFormat="1" applyFont="1" applyBorder="1" applyAlignment="1">
      <alignment/>
    </xf>
    <xf numFmtId="0" fontId="2" fillId="0" borderId="26" xfId="0" applyNumberFormat="1" applyFont="1" applyFill="1" applyBorder="1" applyAlignment="1" applyProtection="1">
      <alignment/>
      <protection/>
    </xf>
    <xf numFmtId="167" fontId="2" fillId="0" borderId="26" xfId="0" applyNumberFormat="1" applyFont="1" applyBorder="1" applyAlignment="1">
      <alignment vertical="center"/>
    </xf>
    <xf numFmtId="43" fontId="2" fillId="0" borderId="0" xfId="42" applyFont="1" applyBorder="1" applyAlignment="1">
      <alignment/>
    </xf>
    <xf numFmtId="167" fontId="2" fillId="0" borderId="0" xfId="0" applyNumberFormat="1" applyFont="1" applyBorder="1" applyAlignment="1">
      <alignment vertical="center"/>
    </xf>
    <xf numFmtId="43" fontId="4" fillId="0" borderId="0" xfId="42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4" fontId="4" fillId="0" borderId="20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167" fontId="2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167" fontId="4" fillId="0" borderId="13" xfId="42" applyNumberFormat="1" applyFont="1" applyBorder="1" applyAlignment="1">
      <alignment vertical="top"/>
    </xf>
    <xf numFmtId="165" fontId="7" fillId="0" borderId="12" xfId="42" applyNumberFormat="1" applyFont="1" applyBorder="1" applyAlignment="1">
      <alignment vertical="top"/>
    </xf>
    <xf numFmtId="165" fontId="7" fillId="0" borderId="13" xfId="42" applyNumberFormat="1" applyFont="1" applyBorder="1" applyAlignment="1">
      <alignment vertical="top"/>
    </xf>
    <xf numFmtId="165" fontId="7" fillId="0" borderId="0" xfId="42" applyNumberFormat="1" applyFont="1" applyBorder="1" applyAlignment="1">
      <alignment vertical="top"/>
    </xf>
    <xf numFmtId="3" fontId="7" fillId="0" borderId="13" xfId="42" applyNumberFormat="1" applyFont="1" applyBorder="1" applyAlignment="1">
      <alignment horizontal="right"/>
    </xf>
    <xf numFmtId="165" fontId="7" fillId="0" borderId="0" xfId="42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top"/>
    </xf>
    <xf numFmtId="165" fontId="7" fillId="0" borderId="13" xfId="42" applyNumberFormat="1" applyFont="1" applyBorder="1" applyAlignment="1">
      <alignment horizontal="right" vertical="center"/>
    </xf>
    <xf numFmtId="165" fontId="7" fillId="0" borderId="12" xfId="42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vertical="top"/>
    </xf>
    <xf numFmtId="167" fontId="4" fillId="0" borderId="13" xfId="42" applyNumberFormat="1" applyFont="1" applyBorder="1" applyAlignment="1">
      <alignment horizontal="right" vertical="top"/>
    </xf>
    <xf numFmtId="165" fontId="7" fillId="0" borderId="14" xfId="42" applyNumberFormat="1" applyFont="1" applyBorder="1" applyAlignment="1">
      <alignment vertical="top"/>
    </xf>
    <xf numFmtId="165" fontId="7" fillId="0" borderId="15" xfId="42" applyNumberFormat="1" applyFont="1" applyBorder="1" applyAlignment="1">
      <alignment vertical="top"/>
    </xf>
    <xf numFmtId="165" fontId="7" fillId="0" borderId="16" xfId="42" applyNumberFormat="1" applyFont="1" applyBorder="1" applyAlignment="1">
      <alignment vertical="top"/>
    </xf>
    <xf numFmtId="3" fontId="7" fillId="0" borderId="15" xfId="42" applyNumberFormat="1" applyFont="1" applyBorder="1" applyAlignment="1">
      <alignment horizontal="right"/>
    </xf>
    <xf numFmtId="167" fontId="4" fillId="0" borderId="15" xfId="42" applyNumberFormat="1" applyFont="1" applyBorder="1" applyAlignment="1">
      <alignment horizontal="right" vertical="top"/>
    </xf>
    <xf numFmtId="0" fontId="6" fillId="0" borderId="20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22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165" fontId="6" fillId="0" borderId="13" xfId="42" applyNumberFormat="1" applyFont="1" applyBorder="1" applyAlignment="1">
      <alignment horizontal="right" vertical="top"/>
    </xf>
    <xf numFmtId="0" fontId="6" fillId="0" borderId="21" xfId="0" applyFont="1" applyBorder="1" applyAlignment="1">
      <alignment vertical="top"/>
    </xf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right" vertical="top"/>
    </xf>
    <xf numFmtId="165" fontId="6" fillId="0" borderId="15" xfId="42" applyNumberFormat="1" applyFont="1" applyBorder="1" applyAlignment="1">
      <alignment horizontal="right" vertical="top"/>
    </xf>
    <xf numFmtId="0" fontId="7" fillId="0" borderId="20" xfId="0" applyFont="1" applyBorder="1" applyAlignment="1">
      <alignment vertical="top"/>
    </xf>
    <xf numFmtId="165" fontId="42" fillId="0" borderId="10" xfId="42" applyNumberFormat="1" applyFont="1" applyBorder="1" applyAlignment="1">
      <alignment/>
    </xf>
    <xf numFmtId="0" fontId="7" fillId="0" borderId="22" xfId="0" applyFont="1" applyBorder="1" applyAlignment="1">
      <alignment vertical="top"/>
    </xf>
    <xf numFmtId="0" fontId="7" fillId="0" borderId="0" xfId="0" applyNumberFormat="1" applyFont="1" applyBorder="1" applyAlignment="1">
      <alignment vertical="top" wrapText="1"/>
    </xf>
    <xf numFmtId="0" fontId="7" fillId="0" borderId="12" xfId="0" applyNumberFormat="1" applyFont="1" applyFill="1" applyBorder="1" applyAlignment="1">
      <alignment vertical="top" wrapText="1"/>
    </xf>
    <xf numFmtId="0" fontId="7" fillId="0" borderId="12" xfId="0" applyNumberFormat="1" applyFont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7" fillId="0" borderId="14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2" fillId="0" borderId="12" xfId="0" applyNumberFormat="1" applyFont="1" applyFill="1" applyBorder="1" applyAlignment="1" applyProtection="1">
      <alignment/>
      <protection/>
    </xf>
    <xf numFmtId="3" fontId="42" fillId="0" borderId="13" xfId="0" applyNumberFormat="1" applyFont="1" applyFill="1" applyBorder="1" applyAlignment="1" applyProtection="1">
      <alignment/>
      <protection/>
    </xf>
    <xf numFmtId="165" fontId="42" fillId="0" borderId="0" xfId="42" applyNumberFormat="1" applyFont="1" applyBorder="1" applyAlignment="1" quotePrefix="1">
      <alignment horizontal="right"/>
    </xf>
    <xf numFmtId="3" fontId="42" fillId="0" borderId="13" xfId="42" applyNumberFormat="1" applyFont="1" applyBorder="1" applyAlignment="1" quotePrefix="1">
      <alignment horizontal="right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609600" cy="9525"/>
    <xdr:sp>
      <xdr:nvSpPr>
        <xdr:cNvPr id="1" name="AutoShape 1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2" name="AutoShape 3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3" name="AutoShape 5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4" name="AutoShape 8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5" name="AutoShape 10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6" name="AutoShape 1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7" name="AutoShape 3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8" name="AutoShape 5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9" name="AutoShape 8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10" name="AutoShape 10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9.140625" style="26" bestFit="1" customWidth="1"/>
    <col min="2" max="2" width="14.00390625" style="26" bestFit="1" customWidth="1"/>
    <col min="3" max="3" width="15.421875" style="26" bestFit="1" customWidth="1"/>
    <col min="4" max="4" width="12.00390625" style="26" bestFit="1" customWidth="1"/>
    <col min="5" max="5" width="13.421875" style="26" bestFit="1" customWidth="1"/>
    <col min="6" max="6" width="8.57421875" style="26" customWidth="1"/>
    <col min="7" max="7" width="12.8515625" style="26" customWidth="1"/>
    <col min="8" max="16384" width="9.140625" style="26" customWidth="1"/>
  </cols>
  <sheetData>
    <row r="1" spans="1:7" ht="18.75">
      <c r="A1" s="186" t="s">
        <v>49</v>
      </c>
      <c r="B1" s="186"/>
      <c r="C1" s="186"/>
      <c r="D1" s="186"/>
      <c r="E1" s="186"/>
      <c r="F1" s="186"/>
      <c r="G1" s="186"/>
    </row>
    <row r="2" spans="1:7" ht="15.75">
      <c r="A2" s="187" t="s">
        <v>50</v>
      </c>
      <c r="B2" s="187"/>
      <c r="C2" s="187"/>
      <c r="D2" s="187"/>
      <c r="E2" s="187"/>
      <c r="F2" s="187"/>
      <c r="G2" s="187"/>
    </row>
    <row r="3" spans="1:7" ht="15.75">
      <c r="A3" s="27"/>
      <c r="B3" s="27"/>
      <c r="C3" s="28"/>
      <c r="D3" s="27"/>
      <c r="E3" s="27"/>
      <c r="F3" s="29" t="s">
        <v>51</v>
      </c>
      <c r="G3" s="27"/>
    </row>
    <row r="4" spans="1:7" ht="15.75">
      <c r="A4" s="27"/>
      <c r="B4" s="27"/>
      <c r="C4" s="27"/>
      <c r="D4" s="27"/>
      <c r="E4" s="27"/>
      <c r="F4" s="27"/>
      <c r="G4" s="27"/>
    </row>
    <row r="5" spans="1:7" ht="15.75">
      <c r="A5" s="30"/>
      <c r="B5" s="69" t="s">
        <v>52</v>
      </c>
      <c r="C5" s="70" t="s">
        <v>53</v>
      </c>
      <c r="D5" s="71" t="s">
        <v>54</v>
      </c>
      <c r="E5" s="71" t="s">
        <v>55</v>
      </c>
      <c r="F5" s="188" t="s">
        <v>56</v>
      </c>
      <c r="G5" s="189"/>
    </row>
    <row r="6" spans="1:11" ht="15.75">
      <c r="A6" s="32"/>
      <c r="B6" s="33"/>
      <c r="C6" s="33"/>
      <c r="D6" s="33"/>
      <c r="E6" s="33"/>
      <c r="F6" s="34"/>
      <c r="G6" s="33"/>
      <c r="J6" s="35"/>
      <c r="K6" s="35"/>
    </row>
    <row r="7" spans="1:7" ht="15.75">
      <c r="A7" s="52" t="s">
        <v>57</v>
      </c>
      <c r="B7" s="57">
        <v>23.604944126</v>
      </c>
      <c r="C7" s="63">
        <v>158.747448133</v>
      </c>
      <c r="D7" s="36">
        <f>B7+C7</f>
        <v>182.352392259</v>
      </c>
      <c r="E7" s="36">
        <f>C7-B7</f>
        <v>135.142504007</v>
      </c>
      <c r="F7" s="37" t="s">
        <v>58</v>
      </c>
      <c r="G7" s="38">
        <f>C7/B7</f>
        <v>6.725177881617834</v>
      </c>
    </row>
    <row r="8" spans="1:7" ht="15.75">
      <c r="A8" s="55" t="s">
        <v>59</v>
      </c>
      <c r="B8" s="59">
        <f>B7*100/D7</f>
        <v>12.944685744771181</v>
      </c>
      <c r="C8" s="64">
        <f>C7*100/D7</f>
        <v>87.05531425522882</v>
      </c>
      <c r="D8" s="39"/>
      <c r="E8" s="39"/>
      <c r="F8" s="40"/>
      <c r="G8" s="38"/>
    </row>
    <row r="9" spans="1:11" ht="15.75">
      <c r="A9" s="54"/>
      <c r="B9" s="60"/>
      <c r="C9" s="65"/>
      <c r="D9" s="41"/>
      <c r="E9" s="41"/>
      <c r="F9" s="42"/>
      <c r="G9" s="43"/>
      <c r="J9" s="23"/>
      <c r="K9" s="23"/>
    </row>
    <row r="10" spans="1:7" ht="15.75">
      <c r="A10" s="52" t="s">
        <v>60</v>
      </c>
      <c r="B10" s="61">
        <v>22.867389530900002</v>
      </c>
      <c r="C10" s="66">
        <v>196.7337427485</v>
      </c>
      <c r="D10" s="36">
        <f>B10+C10</f>
        <v>219.6011322794</v>
      </c>
      <c r="E10" s="36">
        <f>C10-B10</f>
        <v>173.8663532176</v>
      </c>
      <c r="F10" s="37" t="s">
        <v>58</v>
      </c>
      <c r="G10" s="38">
        <f>C10/B10</f>
        <v>8.603244479771497</v>
      </c>
    </row>
    <row r="11" spans="1:7" ht="15.75">
      <c r="A11" s="53" t="s">
        <v>59</v>
      </c>
      <c r="B11" s="59">
        <f>B10*100/D10</f>
        <v>10.413147370208307</v>
      </c>
      <c r="C11" s="64">
        <f>C10*100/D10</f>
        <v>89.58685262979171</v>
      </c>
      <c r="D11" s="39"/>
      <c r="E11" s="39"/>
      <c r="F11" s="44"/>
      <c r="G11" s="38"/>
    </row>
    <row r="12" spans="1:11" ht="15.75">
      <c r="A12" s="54"/>
      <c r="B12" s="62"/>
      <c r="C12" s="67"/>
      <c r="D12" s="41"/>
      <c r="E12" s="41"/>
      <c r="F12" s="34"/>
      <c r="G12" s="43"/>
      <c r="J12" s="23"/>
      <c r="K12" s="23"/>
    </row>
    <row r="13" spans="1:8" ht="15.75">
      <c r="A13" s="52" t="s">
        <v>61</v>
      </c>
      <c r="B13" s="58">
        <v>16.832124872</v>
      </c>
      <c r="C13" s="68">
        <v>130.680583139</v>
      </c>
      <c r="D13" s="36">
        <f>B13+C13</f>
        <v>147.512708011</v>
      </c>
      <c r="E13" s="36">
        <f>C13-B13</f>
        <v>113.84845826699998</v>
      </c>
      <c r="F13" s="37" t="s">
        <v>58</v>
      </c>
      <c r="G13" s="38">
        <f>C13/B13</f>
        <v>7.763760317414545</v>
      </c>
      <c r="H13" s="46"/>
    </row>
    <row r="14" spans="1:7" ht="15.75">
      <c r="A14" s="53" t="s">
        <v>59</v>
      </c>
      <c r="B14" s="59">
        <f>B13*100/D13</f>
        <v>11.41062698865567</v>
      </c>
      <c r="C14" s="64">
        <f>C13*100/D13</f>
        <v>88.58937301134432</v>
      </c>
      <c r="D14" s="47"/>
      <c r="E14" s="47"/>
      <c r="F14" s="44"/>
      <c r="G14" s="47"/>
    </row>
    <row r="15" spans="1:7" ht="15.75">
      <c r="A15" s="56"/>
      <c r="B15" s="56"/>
      <c r="C15" s="32"/>
      <c r="D15" s="33"/>
      <c r="E15" s="33"/>
      <c r="F15" s="34"/>
      <c r="G15" s="33"/>
    </row>
    <row r="16" spans="1:7" ht="47.25">
      <c r="A16" s="48" t="s">
        <v>62</v>
      </c>
      <c r="B16" s="49">
        <f>B10/B7*100-100</f>
        <v>-3.1245767461385583</v>
      </c>
      <c r="C16" s="49">
        <f>C10/C7*100-100</f>
        <v>23.928759209832933</v>
      </c>
      <c r="D16" s="49">
        <f>D10/D7*100-100</f>
        <v>20.426789886855218</v>
      </c>
      <c r="E16" s="49">
        <f>E10/E7*100-100</f>
        <v>28.654085918516188</v>
      </c>
      <c r="F16" s="44"/>
      <c r="G16" s="47"/>
    </row>
    <row r="17" spans="1:7" ht="15.75">
      <c r="A17" s="50"/>
      <c r="B17" s="51"/>
      <c r="C17" s="51"/>
      <c r="D17" s="51"/>
      <c r="E17" s="51"/>
      <c r="F17" s="34"/>
      <c r="G17" s="33"/>
    </row>
    <row r="18" spans="1:7" ht="47.25">
      <c r="A18" s="48" t="s">
        <v>63</v>
      </c>
      <c r="B18" s="49">
        <f>B13/B10*100-100</f>
        <v>-26.39245135849343</v>
      </c>
      <c r="C18" s="49">
        <f>C13/C10*100-100</f>
        <v>-33.57490112610773</v>
      </c>
      <c r="D18" s="49">
        <f>D13/D10*100-100</f>
        <v>-32.826982047014866</v>
      </c>
      <c r="E18" s="49">
        <f>E13/E10*100-100</f>
        <v>-34.51955702750921</v>
      </c>
      <c r="F18" s="44"/>
      <c r="G18" s="47"/>
    </row>
    <row r="19" spans="1:7" ht="15.75">
      <c r="A19" s="32"/>
      <c r="B19" s="33"/>
      <c r="C19" s="33"/>
      <c r="D19" s="33"/>
      <c r="E19" s="33"/>
      <c r="F19" s="34"/>
      <c r="G19" s="33"/>
    </row>
    <row r="22" spans="2:3" ht="15.75">
      <c r="B22" s="35"/>
      <c r="C22" s="35"/>
    </row>
  </sheetData>
  <sheetProtection/>
  <mergeCells count="3">
    <mergeCell ref="A1:G1"/>
    <mergeCell ref="A2:G2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.00390625" style="1" bestFit="1" customWidth="1"/>
    <col min="2" max="2" width="34.421875" style="1" customWidth="1"/>
    <col min="3" max="3" width="7.57421875" style="1" bestFit="1" customWidth="1"/>
    <col min="4" max="5" width="12.7109375" style="1" bestFit="1" customWidth="1"/>
    <col min="6" max="6" width="11.57421875" style="1" bestFit="1" customWidth="1"/>
    <col min="7" max="7" width="12.7109375" style="1" bestFit="1" customWidth="1"/>
    <col min="8" max="8" width="11.57421875" style="1" bestFit="1" customWidth="1"/>
    <col min="9" max="9" width="12.7109375" style="1" bestFit="1" customWidth="1"/>
    <col min="10" max="10" width="10.421875" style="1" bestFit="1" customWidth="1"/>
    <col min="11" max="16384" width="9.140625" style="1" customWidth="1"/>
  </cols>
  <sheetData>
    <row r="1" spans="1:10" ht="18.7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8.7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5.75">
      <c r="A3" s="2"/>
      <c r="B3" s="2"/>
      <c r="C3" s="2"/>
      <c r="D3" s="2"/>
      <c r="E3" s="3" t="s">
        <v>2</v>
      </c>
      <c r="F3" s="2"/>
      <c r="G3" s="2"/>
      <c r="H3" s="2"/>
      <c r="I3" s="2" t="s">
        <v>3</v>
      </c>
      <c r="J3" s="2"/>
    </row>
    <row r="4" spans="1:10" ht="15.75">
      <c r="A4" s="4"/>
      <c r="B4" s="13"/>
      <c r="C4" s="13"/>
      <c r="D4" s="193" t="s">
        <v>4</v>
      </c>
      <c r="E4" s="194"/>
      <c r="F4" s="193" t="s">
        <v>4</v>
      </c>
      <c r="G4" s="194"/>
      <c r="H4" s="193" t="s">
        <v>5</v>
      </c>
      <c r="I4" s="194"/>
      <c r="J4" s="5" t="s">
        <v>6</v>
      </c>
    </row>
    <row r="5" spans="1:10" ht="15.75">
      <c r="A5" s="6" t="s">
        <v>7</v>
      </c>
      <c r="B5" s="8" t="s">
        <v>8</v>
      </c>
      <c r="C5" s="8" t="s">
        <v>9</v>
      </c>
      <c r="D5" s="190" t="s">
        <v>10</v>
      </c>
      <c r="E5" s="191"/>
      <c r="F5" s="190" t="s">
        <v>11</v>
      </c>
      <c r="G5" s="191"/>
      <c r="H5" s="190" t="s">
        <v>11</v>
      </c>
      <c r="I5" s="191"/>
      <c r="J5" s="7" t="s">
        <v>12</v>
      </c>
    </row>
    <row r="6" spans="1:10" ht="15.75">
      <c r="A6" s="15"/>
      <c r="B6" s="16"/>
      <c r="C6" s="16"/>
      <c r="D6" s="17" t="s">
        <v>13</v>
      </c>
      <c r="E6" s="16" t="s">
        <v>14</v>
      </c>
      <c r="F6" s="17" t="s">
        <v>13</v>
      </c>
      <c r="G6" s="16" t="s">
        <v>14</v>
      </c>
      <c r="H6" s="17" t="s">
        <v>13</v>
      </c>
      <c r="I6" s="16" t="s">
        <v>14</v>
      </c>
      <c r="J6" s="16"/>
    </row>
    <row r="7" spans="1:11" ht="15.75">
      <c r="A7" s="9">
        <v>1</v>
      </c>
      <c r="B7" s="14" t="s">
        <v>15</v>
      </c>
      <c r="C7" s="14" t="s">
        <v>16</v>
      </c>
      <c r="D7" s="10">
        <v>625436.94</v>
      </c>
      <c r="E7" s="12">
        <v>6943061.370015</v>
      </c>
      <c r="F7" s="10">
        <v>164988.64</v>
      </c>
      <c r="G7" s="12">
        <v>1880745.7420150002</v>
      </c>
      <c r="H7" s="10">
        <v>169345.63999999996</v>
      </c>
      <c r="I7" s="12">
        <v>2212363.848</v>
      </c>
      <c r="J7" s="11">
        <v>17.632266742750133</v>
      </c>
      <c r="K7" s="108"/>
    </row>
    <row r="8" spans="1:11" ht="15.75">
      <c r="A8" s="9">
        <v>2</v>
      </c>
      <c r="B8" s="14" t="s">
        <v>17</v>
      </c>
      <c r="C8" s="14" t="s">
        <v>18</v>
      </c>
      <c r="D8" s="10">
        <v>12843728.81</v>
      </c>
      <c r="E8" s="12">
        <v>5287981.939665001</v>
      </c>
      <c r="F8" s="10">
        <v>4189802.3</v>
      </c>
      <c r="G8" s="12">
        <v>1756932.300875</v>
      </c>
      <c r="H8" s="10">
        <v>3926509.2499999995</v>
      </c>
      <c r="I8" s="12">
        <v>1854631.295</v>
      </c>
      <c r="J8" s="11">
        <v>5.5607716971418455</v>
      </c>
      <c r="K8" s="108"/>
    </row>
    <row r="9" spans="1:11" ht="15.75">
      <c r="A9" s="9">
        <v>3</v>
      </c>
      <c r="B9" s="14" t="s">
        <v>19</v>
      </c>
      <c r="C9" s="14" t="s">
        <v>20</v>
      </c>
      <c r="D9" s="10">
        <v>15549786.92</v>
      </c>
      <c r="E9" s="12">
        <v>1339604.031</v>
      </c>
      <c r="F9" s="10">
        <v>4096310.36</v>
      </c>
      <c r="G9" s="12">
        <v>380740.726</v>
      </c>
      <c r="H9" s="10">
        <v>1766242.27</v>
      </c>
      <c r="I9" s="12">
        <v>154441.908</v>
      </c>
      <c r="J9" s="11">
        <v>-59.43646228168405</v>
      </c>
      <c r="K9" s="108"/>
    </row>
    <row r="10" spans="1:11" ht="15.75">
      <c r="A10" s="9">
        <v>4</v>
      </c>
      <c r="B10" s="14" t="s">
        <v>21</v>
      </c>
      <c r="C10" s="14" t="s">
        <v>22</v>
      </c>
      <c r="D10" s="10">
        <v>9881287.5</v>
      </c>
      <c r="E10" s="12">
        <v>1257961.793</v>
      </c>
      <c r="F10" s="10">
        <v>4868750</v>
      </c>
      <c r="G10" s="12">
        <v>584222.384</v>
      </c>
      <c r="H10" s="10">
        <v>948775</v>
      </c>
      <c r="I10" s="12">
        <v>148482.471</v>
      </c>
      <c r="J10" s="11">
        <v>-74.58459739536443</v>
      </c>
      <c r="K10" s="108"/>
    </row>
    <row r="11" spans="1:11" ht="15.75">
      <c r="A11" s="9">
        <v>5</v>
      </c>
      <c r="B11" s="14" t="s">
        <v>23</v>
      </c>
      <c r="C11" s="14" t="s">
        <v>22</v>
      </c>
      <c r="D11" s="10">
        <v>2930339</v>
      </c>
      <c r="E11" s="12">
        <v>3839810.569</v>
      </c>
      <c r="F11" s="10">
        <v>379990</v>
      </c>
      <c r="G11" s="12">
        <v>374949.44</v>
      </c>
      <c r="H11" s="10">
        <v>679303</v>
      </c>
      <c r="I11" s="12">
        <v>1011313.68</v>
      </c>
      <c r="J11" s="11">
        <v>169.7200134503468</v>
      </c>
      <c r="K11" s="108"/>
    </row>
    <row r="12" spans="1:11" ht="15.75">
      <c r="A12" s="9">
        <v>6</v>
      </c>
      <c r="B12" s="14" t="s">
        <v>24</v>
      </c>
      <c r="C12" s="14" t="s">
        <v>22</v>
      </c>
      <c r="D12" s="10">
        <v>11142479.700000001</v>
      </c>
      <c r="E12" s="12">
        <v>2006877.10102</v>
      </c>
      <c r="F12" s="10">
        <v>3329948.15</v>
      </c>
      <c r="G12" s="12">
        <v>630870.63302</v>
      </c>
      <c r="H12" s="10">
        <v>3510323.86</v>
      </c>
      <c r="I12" s="12">
        <v>618621.433</v>
      </c>
      <c r="J12" s="11">
        <v>-1.9416342081676277</v>
      </c>
      <c r="K12" s="108"/>
    </row>
    <row r="13" spans="1:11" ht="15.75">
      <c r="A13" s="9">
        <v>7</v>
      </c>
      <c r="B13" s="14" t="s">
        <v>25</v>
      </c>
      <c r="C13" s="14" t="s">
        <v>22</v>
      </c>
      <c r="D13" s="10">
        <v>24548657</v>
      </c>
      <c r="E13" s="12">
        <v>464921.376</v>
      </c>
      <c r="F13" s="10">
        <v>5960177</v>
      </c>
      <c r="G13" s="12">
        <v>104447.406</v>
      </c>
      <c r="H13" s="10">
        <v>6332600</v>
      </c>
      <c r="I13" s="12">
        <v>124851.969</v>
      </c>
      <c r="J13" s="11">
        <v>19.535729781551495</v>
      </c>
      <c r="K13" s="108"/>
    </row>
    <row r="14" spans="1:11" ht="15.75">
      <c r="A14" s="9">
        <v>8</v>
      </c>
      <c r="B14" s="14" t="s">
        <v>26</v>
      </c>
      <c r="C14" s="14" t="s">
        <v>22</v>
      </c>
      <c r="D14" s="10">
        <v>1055780</v>
      </c>
      <c r="E14" s="12">
        <v>74655.82</v>
      </c>
      <c r="F14" s="10">
        <v>136060</v>
      </c>
      <c r="G14" s="12">
        <v>9654.476</v>
      </c>
      <c r="H14" s="10">
        <v>113290</v>
      </c>
      <c r="I14" s="12">
        <v>7915.907</v>
      </c>
      <c r="J14" s="11">
        <v>-18.00790638456195</v>
      </c>
      <c r="K14" s="108"/>
    </row>
    <row r="15" spans="1:11" ht="15.75">
      <c r="A15" s="9">
        <v>9</v>
      </c>
      <c r="B15" s="14" t="s">
        <v>27</v>
      </c>
      <c r="C15" s="14"/>
      <c r="D15" s="10"/>
      <c r="E15" s="12">
        <v>917401.684</v>
      </c>
      <c r="F15" s="10"/>
      <c r="G15" s="12">
        <v>234219.264</v>
      </c>
      <c r="H15" s="10"/>
      <c r="I15" s="12">
        <v>79931.365</v>
      </c>
      <c r="J15" s="11">
        <v>-65.87327462526737</v>
      </c>
      <c r="K15" s="108"/>
    </row>
    <row r="16" spans="1:11" ht="15.75">
      <c r="A16" s="9">
        <v>10</v>
      </c>
      <c r="B16" s="14" t="s">
        <v>28</v>
      </c>
      <c r="C16" s="14"/>
      <c r="D16" s="10">
        <v>4294064.512</v>
      </c>
      <c r="E16" s="12">
        <v>1626121.4075</v>
      </c>
      <c r="F16" s="10">
        <v>1110004.462</v>
      </c>
      <c r="G16" s="12">
        <v>680486.5835</v>
      </c>
      <c r="H16" s="10">
        <v>86821.62</v>
      </c>
      <c r="I16" s="12">
        <v>74564.158</v>
      </c>
      <c r="J16" s="11">
        <v>-89.04252342250624</v>
      </c>
      <c r="K16" s="108"/>
    </row>
    <row r="17" spans="1:11" ht="15.75">
      <c r="A17" s="9">
        <v>11</v>
      </c>
      <c r="B17" s="14" t="s">
        <v>29</v>
      </c>
      <c r="C17" s="14" t="s">
        <v>22</v>
      </c>
      <c r="D17" s="10">
        <v>29281.27</v>
      </c>
      <c r="E17" s="12">
        <v>172010.133</v>
      </c>
      <c r="F17" s="10">
        <v>4939.5</v>
      </c>
      <c r="G17" s="12">
        <v>35000.834</v>
      </c>
      <c r="H17" s="10">
        <v>5492.6</v>
      </c>
      <c r="I17" s="12">
        <v>51294.353</v>
      </c>
      <c r="J17" s="11">
        <v>46.5518021656284</v>
      </c>
      <c r="K17" s="108"/>
    </row>
    <row r="18" spans="1:11" ht="15.75">
      <c r="A18" s="9">
        <v>12</v>
      </c>
      <c r="B18" s="14" t="s">
        <v>30</v>
      </c>
      <c r="C18" s="14"/>
      <c r="D18" s="10"/>
      <c r="E18" s="12">
        <v>4789266.313</v>
      </c>
      <c r="F18" s="10"/>
      <c r="G18" s="12">
        <v>1136385.621</v>
      </c>
      <c r="H18" s="10"/>
      <c r="I18" s="12">
        <v>569840.998</v>
      </c>
      <c r="J18" s="11">
        <v>-49.85496230596884</v>
      </c>
      <c r="K18" s="108"/>
    </row>
    <row r="19" spans="1:11" ht="15.75">
      <c r="A19" s="9">
        <v>13</v>
      </c>
      <c r="B19" s="14" t="s">
        <v>31</v>
      </c>
      <c r="C19" s="14"/>
      <c r="D19" s="10">
        <v>13983516</v>
      </c>
      <c r="E19" s="12">
        <v>1777686.781</v>
      </c>
      <c r="F19" s="10">
        <v>3723727</v>
      </c>
      <c r="G19" s="12">
        <v>458909.74</v>
      </c>
      <c r="H19" s="10">
        <v>1946763</v>
      </c>
      <c r="I19" s="12">
        <v>263962.588</v>
      </c>
      <c r="J19" s="11">
        <v>-42.480499978056685</v>
      </c>
      <c r="K19" s="108"/>
    </row>
    <row r="20" spans="1:11" ht="15.75">
      <c r="A20" s="9">
        <v>14</v>
      </c>
      <c r="B20" s="14" t="s">
        <v>32</v>
      </c>
      <c r="C20" s="14"/>
      <c r="D20" s="10"/>
      <c r="E20" s="12">
        <v>985586.945</v>
      </c>
      <c r="F20" s="10"/>
      <c r="G20" s="12">
        <v>302391.048</v>
      </c>
      <c r="H20" s="10"/>
      <c r="I20" s="12">
        <v>179913.625</v>
      </c>
      <c r="J20" s="11">
        <v>-40.50299233725993</v>
      </c>
      <c r="K20" s="108"/>
    </row>
    <row r="21" spans="1:11" ht="15.75">
      <c r="A21" s="9">
        <v>15</v>
      </c>
      <c r="B21" s="14" t="s">
        <v>33</v>
      </c>
      <c r="C21" s="14"/>
      <c r="D21" s="10"/>
      <c r="E21" s="12">
        <v>6646221.612</v>
      </c>
      <c r="F21" s="10"/>
      <c r="G21" s="12">
        <v>1761346.846</v>
      </c>
      <c r="H21" s="10"/>
      <c r="I21" s="12">
        <v>1105213.494</v>
      </c>
      <c r="J21" s="11">
        <v>-37.25179702624</v>
      </c>
      <c r="K21" s="108"/>
    </row>
    <row r="22" spans="1:11" ht="15.75">
      <c r="A22" s="9">
        <v>16</v>
      </c>
      <c r="B22" s="14" t="s">
        <v>34</v>
      </c>
      <c r="C22" s="14"/>
      <c r="D22" s="10"/>
      <c r="E22" s="12">
        <v>5141494.037</v>
      </c>
      <c r="F22" s="10"/>
      <c r="G22" s="12">
        <v>1371055.438</v>
      </c>
      <c r="H22" s="10"/>
      <c r="I22" s="12">
        <v>1149500.226</v>
      </c>
      <c r="J22" s="11">
        <v>-16.159464151441554</v>
      </c>
      <c r="K22" s="108"/>
    </row>
    <row r="23" spans="1:11" ht="15.75">
      <c r="A23" s="9">
        <v>17</v>
      </c>
      <c r="B23" s="14" t="s">
        <v>35</v>
      </c>
      <c r="C23" s="14"/>
      <c r="D23" s="10"/>
      <c r="E23" s="12">
        <v>2645919.05525</v>
      </c>
      <c r="F23" s="10"/>
      <c r="G23" s="12">
        <v>749453.17343</v>
      </c>
      <c r="H23" s="10"/>
      <c r="I23" s="12">
        <v>828852.61</v>
      </c>
      <c r="J23" s="11">
        <v>10.594315880552614</v>
      </c>
      <c r="K23" s="108"/>
    </row>
    <row r="24" spans="1:11" ht="15.75">
      <c r="A24" s="9">
        <v>18</v>
      </c>
      <c r="B24" s="14" t="s">
        <v>36</v>
      </c>
      <c r="C24" s="14"/>
      <c r="D24" s="10"/>
      <c r="E24" s="12">
        <v>2302660.458</v>
      </c>
      <c r="F24" s="10"/>
      <c r="G24" s="12">
        <v>432136.471</v>
      </c>
      <c r="H24" s="10"/>
      <c r="I24" s="12">
        <v>297507.806</v>
      </c>
      <c r="J24" s="11">
        <v>-31.154201053305684</v>
      </c>
      <c r="K24" s="108"/>
    </row>
    <row r="25" spans="1:11" ht="15.75">
      <c r="A25" s="9">
        <v>19</v>
      </c>
      <c r="B25" s="14" t="s">
        <v>37</v>
      </c>
      <c r="C25" s="14"/>
      <c r="D25" s="10"/>
      <c r="E25" s="12">
        <v>507606.621</v>
      </c>
      <c r="F25" s="10"/>
      <c r="G25" s="12">
        <v>163544.997</v>
      </c>
      <c r="H25" s="10"/>
      <c r="I25" s="12">
        <v>132185.451</v>
      </c>
      <c r="J25" s="11">
        <v>-19.174873322477723</v>
      </c>
      <c r="K25" s="108"/>
    </row>
    <row r="26" spans="1:11" ht="15.75">
      <c r="A26" s="9">
        <v>20</v>
      </c>
      <c r="B26" s="14" t="s">
        <v>38</v>
      </c>
      <c r="C26" s="14"/>
      <c r="D26" s="10"/>
      <c r="E26" s="12">
        <v>1150302.013725</v>
      </c>
      <c r="F26" s="10"/>
      <c r="G26" s="12">
        <v>376815.896695</v>
      </c>
      <c r="H26" s="10"/>
      <c r="I26" s="12">
        <v>418764.74</v>
      </c>
      <c r="J26" s="11">
        <v>11.132450534313307</v>
      </c>
      <c r="K26" s="108"/>
    </row>
    <row r="27" spans="1:11" ht="15.75">
      <c r="A27" s="9">
        <v>21</v>
      </c>
      <c r="B27" s="14" t="s">
        <v>39</v>
      </c>
      <c r="C27" s="14"/>
      <c r="D27" s="10"/>
      <c r="E27" s="12">
        <v>693633.748</v>
      </c>
      <c r="F27" s="10"/>
      <c r="G27" s="12">
        <v>316116.304</v>
      </c>
      <c r="H27" s="10"/>
      <c r="I27" s="12">
        <v>365983.764</v>
      </c>
      <c r="J27" s="11">
        <v>15.775035760256145</v>
      </c>
      <c r="K27" s="108"/>
    </row>
    <row r="28" spans="1:11" ht="15.75">
      <c r="A28" s="9">
        <v>22</v>
      </c>
      <c r="B28" s="14" t="s">
        <v>40</v>
      </c>
      <c r="C28" s="14"/>
      <c r="D28" s="10"/>
      <c r="E28" s="12">
        <v>727456.869</v>
      </c>
      <c r="F28" s="10"/>
      <c r="G28" s="12">
        <v>151882.741</v>
      </c>
      <c r="H28" s="10"/>
      <c r="I28" s="12">
        <v>317393.373</v>
      </c>
      <c r="J28" s="11">
        <v>108.97263962335262</v>
      </c>
      <c r="K28" s="108"/>
    </row>
    <row r="29" spans="1:11" ht="15.75">
      <c r="A29" s="9">
        <v>23</v>
      </c>
      <c r="B29" s="14" t="s">
        <v>41</v>
      </c>
      <c r="C29" s="14"/>
      <c r="D29" s="10"/>
      <c r="E29" s="12">
        <v>595091.55978</v>
      </c>
      <c r="F29" s="10"/>
      <c r="G29" s="12">
        <v>189848.464</v>
      </c>
      <c r="H29" s="10"/>
      <c r="I29" s="12">
        <v>187924.415</v>
      </c>
      <c r="J29" s="11">
        <v>-1.0134656659639916</v>
      </c>
      <c r="K29" s="108"/>
    </row>
    <row r="30" spans="1:11" ht="15.75">
      <c r="A30" s="9">
        <v>24</v>
      </c>
      <c r="B30" s="14" t="s">
        <v>42</v>
      </c>
      <c r="C30" s="14"/>
      <c r="D30" s="10"/>
      <c r="E30" s="12">
        <v>211757.70053</v>
      </c>
      <c r="F30" s="10"/>
      <c r="G30" s="12">
        <v>48188.678945</v>
      </c>
      <c r="H30" s="10"/>
      <c r="I30" s="12">
        <v>30126.177</v>
      </c>
      <c r="J30" s="11">
        <v>-37.482874277619395</v>
      </c>
      <c r="K30" s="108"/>
    </row>
    <row r="31" spans="1:11" ht="15.75">
      <c r="A31" s="9">
        <v>25</v>
      </c>
      <c r="B31" s="14" t="s">
        <v>43</v>
      </c>
      <c r="C31" s="14"/>
      <c r="D31" s="10"/>
      <c r="E31" s="12">
        <v>2363112.476</v>
      </c>
      <c r="F31" s="10"/>
      <c r="G31" s="12">
        <v>413840.222</v>
      </c>
      <c r="H31" s="10"/>
      <c r="I31" s="12">
        <v>175098.413</v>
      </c>
      <c r="J31" s="11">
        <v>-57.689368096269774</v>
      </c>
      <c r="K31" s="108"/>
    </row>
    <row r="32" spans="1:11" ht="15.75">
      <c r="A32" s="9">
        <v>26</v>
      </c>
      <c r="B32" s="14" t="s">
        <v>44</v>
      </c>
      <c r="C32" s="14"/>
      <c r="D32" s="10"/>
      <c r="E32" s="12">
        <v>10276634.265</v>
      </c>
      <c r="F32" s="10"/>
      <c r="G32" s="12">
        <v>3196716.878</v>
      </c>
      <c r="H32" s="10"/>
      <c r="I32" s="12">
        <v>1343389.961</v>
      </c>
      <c r="J32" s="11">
        <v>-57.97594806580178</v>
      </c>
      <c r="K32" s="108"/>
    </row>
    <row r="33" spans="1:11" ht="15.75">
      <c r="A33" s="9">
        <v>27</v>
      </c>
      <c r="B33" s="14" t="s">
        <v>45</v>
      </c>
      <c r="C33" s="14"/>
      <c r="D33" s="10"/>
      <c r="E33" s="12">
        <v>1662156.908</v>
      </c>
      <c r="F33" s="10"/>
      <c r="G33" s="12">
        <v>425235.796</v>
      </c>
      <c r="H33" s="10"/>
      <c r="I33" s="12">
        <v>237000.976</v>
      </c>
      <c r="J33" s="11">
        <v>-44.26598648811776</v>
      </c>
      <c r="K33" s="108"/>
    </row>
    <row r="34" spans="1:11" ht="15.75">
      <c r="A34" s="9">
        <v>28</v>
      </c>
      <c r="B34" s="14" t="s">
        <v>46</v>
      </c>
      <c r="C34" s="14"/>
      <c r="D34" s="10"/>
      <c r="E34" s="12">
        <v>790026.071</v>
      </c>
      <c r="F34" s="10"/>
      <c r="G34" s="12">
        <v>244584.06</v>
      </c>
      <c r="H34" s="10"/>
      <c r="I34" s="12">
        <v>67176.27</v>
      </c>
      <c r="J34" s="11">
        <v>-72.5344856897052</v>
      </c>
      <c r="K34" s="108"/>
    </row>
    <row r="35" spans="1:11" ht="15.75">
      <c r="A35" s="9">
        <v>29</v>
      </c>
      <c r="B35" s="14" t="s">
        <v>47</v>
      </c>
      <c r="C35" s="14"/>
      <c r="D35" s="10"/>
      <c r="E35" s="12">
        <v>19443441.249514997</v>
      </c>
      <c r="F35" s="10"/>
      <c r="G35" s="12">
        <v>4456667.3664200045</v>
      </c>
      <c r="H35" s="10"/>
      <c r="I35" s="12">
        <v>2823877.598000005</v>
      </c>
      <c r="J35" s="11">
        <v>-36.637012237500755</v>
      </c>
      <c r="K35" s="108"/>
    </row>
    <row r="36" spans="1:11" ht="15.75">
      <c r="A36" s="18"/>
      <c r="B36" s="19" t="s">
        <v>48</v>
      </c>
      <c r="C36" s="19"/>
      <c r="D36" s="20"/>
      <c r="E36" s="21">
        <v>86640461.907</v>
      </c>
      <c r="F36" s="20"/>
      <c r="G36" s="21">
        <v>22867389.5309</v>
      </c>
      <c r="H36" s="20"/>
      <c r="I36" s="21">
        <v>16832124.872</v>
      </c>
      <c r="J36" s="22">
        <v>-26.392451358493418</v>
      </c>
      <c r="K36" s="108"/>
    </row>
  </sheetData>
  <sheetProtection/>
  <mergeCells count="8">
    <mergeCell ref="D5:E5"/>
    <mergeCell ref="F5:G5"/>
    <mergeCell ref="H5:I5"/>
    <mergeCell ref="A1:J1"/>
    <mergeCell ref="A2:J2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73" bestFit="1" customWidth="1"/>
    <col min="2" max="2" width="48.57421875" style="73" bestFit="1" customWidth="1"/>
    <col min="3" max="3" width="14.00390625" style="73" bestFit="1" customWidth="1"/>
    <col min="4" max="5" width="18.28125" style="73" bestFit="1" customWidth="1"/>
    <col min="6" max="6" width="10.421875" style="73" bestFit="1" customWidth="1"/>
    <col min="7" max="16384" width="9.140625" style="73" customWidth="1"/>
  </cols>
  <sheetData>
    <row r="1" spans="1:6" ht="18.75">
      <c r="A1" s="195" t="s">
        <v>64</v>
      </c>
      <c r="B1" s="195"/>
      <c r="C1" s="195"/>
      <c r="D1" s="195"/>
      <c r="E1" s="195"/>
      <c r="F1" s="195"/>
    </row>
    <row r="2" spans="1:6" ht="18.75">
      <c r="A2" s="195" t="s">
        <v>65</v>
      </c>
      <c r="B2" s="195"/>
      <c r="C2" s="195"/>
      <c r="D2" s="195"/>
      <c r="E2" s="195"/>
      <c r="F2" s="195"/>
    </row>
    <row r="3" spans="1:6" ht="16.5" thickBot="1">
      <c r="A3" s="27"/>
      <c r="B3" s="74"/>
      <c r="C3" s="74" t="s">
        <v>96</v>
      </c>
      <c r="D3" s="74"/>
      <c r="E3" s="75" t="s">
        <v>3</v>
      </c>
      <c r="F3" s="74"/>
    </row>
    <row r="4" spans="1:6" ht="15.75">
      <c r="A4" s="76" t="s">
        <v>7</v>
      </c>
      <c r="B4" s="77" t="s">
        <v>8</v>
      </c>
      <c r="C4" s="78" t="s">
        <v>66</v>
      </c>
      <c r="D4" s="79" t="s">
        <v>66</v>
      </c>
      <c r="E4" s="79" t="s">
        <v>67</v>
      </c>
      <c r="F4" s="31" t="s">
        <v>6</v>
      </c>
    </row>
    <row r="5" spans="1:6" ht="15.75">
      <c r="A5" s="104"/>
      <c r="B5" s="80"/>
      <c r="C5" s="81" t="s">
        <v>68</v>
      </c>
      <c r="D5" s="82" t="s">
        <v>68</v>
      </c>
      <c r="E5" s="82" t="s">
        <v>69</v>
      </c>
      <c r="F5" s="83" t="s">
        <v>12</v>
      </c>
    </row>
    <row r="6" spans="1:6" ht="15.75">
      <c r="A6" s="105"/>
      <c r="B6" s="51"/>
      <c r="C6" s="81" t="s">
        <v>10</v>
      </c>
      <c r="D6" s="82" t="s">
        <v>11</v>
      </c>
      <c r="E6" s="82" t="s">
        <v>11</v>
      </c>
      <c r="F6" s="84"/>
    </row>
    <row r="7" spans="1:6" ht="15.75">
      <c r="A7" s="104">
        <v>1</v>
      </c>
      <c r="B7" s="85" t="s">
        <v>70</v>
      </c>
      <c r="C7" s="86">
        <v>79769130.437</v>
      </c>
      <c r="D7" s="87">
        <v>18968256.112</v>
      </c>
      <c r="E7" s="87">
        <v>15140021.954</v>
      </c>
      <c r="F7" s="88">
        <f aca="true" t="shared" si="0" ref="F7:F35">E7/D7*100-100</f>
        <v>-20.18232005829003</v>
      </c>
    </row>
    <row r="8" spans="1:6" ht="15.75">
      <c r="A8" s="104">
        <v>2</v>
      </c>
      <c r="B8" s="85" t="s">
        <v>71</v>
      </c>
      <c r="C8" s="89">
        <v>112165082.368</v>
      </c>
      <c r="D8" s="90">
        <v>31711163.846</v>
      </c>
      <c r="E8" s="90">
        <v>13381497.786</v>
      </c>
      <c r="F8" s="91">
        <f t="shared" si="0"/>
        <v>-57.8019341989937</v>
      </c>
    </row>
    <row r="9" spans="1:6" ht="15.75">
      <c r="A9" s="104">
        <v>3</v>
      </c>
      <c r="B9" s="85" t="s">
        <v>72</v>
      </c>
      <c r="C9" s="89">
        <v>49386015.023</v>
      </c>
      <c r="D9" s="92">
        <v>13809760.307</v>
      </c>
      <c r="E9" s="92">
        <v>8965040.201</v>
      </c>
      <c r="F9" s="91">
        <f t="shared" si="0"/>
        <v>-35.08185513939928</v>
      </c>
    </row>
    <row r="10" spans="1:6" ht="15.75">
      <c r="A10" s="104">
        <v>4</v>
      </c>
      <c r="B10" s="85" t="s">
        <v>73</v>
      </c>
      <c r="C10" s="89">
        <v>51016530.946</v>
      </c>
      <c r="D10" s="92">
        <v>11485308.011</v>
      </c>
      <c r="E10" s="92">
        <v>8089445.553</v>
      </c>
      <c r="F10" s="91">
        <f t="shared" si="0"/>
        <v>-29.567012523718375</v>
      </c>
    </row>
    <row r="11" spans="1:6" ht="15.75">
      <c r="A11" s="104">
        <v>5</v>
      </c>
      <c r="B11" s="85" t="s">
        <v>74</v>
      </c>
      <c r="C11" s="89">
        <v>19316099.444</v>
      </c>
      <c r="D11" s="93">
        <v>5832488.26</v>
      </c>
      <c r="E11" s="93">
        <v>5998104.733</v>
      </c>
      <c r="F11" s="91">
        <f t="shared" si="0"/>
        <v>2.839550902070755</v>
      </c>
    </row>
    <row r="12" spans="1:6" ht="15.75">
      <c r="A12" s="104">
        <v>6</v>
      </c>
      <c r="B12" s="94" t="s">
        <v>75</v>
      </c>
      <c r="C12" s="89">
        <v>35121450.627</v>
      </c>
      <c r="D12" s="92">
        <v>8131965.668</v>
      </c>
      <c r="E12" s="92">
        <v>5827748.517</v>
      </c>
      <c r="F12" s="91">
        <f t="shared" si="0"/>
        <v>-28.335303481018087</v>
      </c>
    </row>
    <row r="13" spans="1:6" ht="15.75">
      <c r="A13" s="104">
        <v>7</v>
      </c>
      <c r="B13" s="95" t="s">
        <v>76</v>
      </c>
      <c r="C13" s="89">
        <v>36125841.041999996</v>
      </c>
      <c r="D13" s="93">
        <v>8588145.818</v>
      </c>
      <c r="E13" s="93">
        <v>5044332.775</v>
      </c>
      <c r="F13" s="91">
        <f t="shared" si="0"/>
        <v>-41.26400643515482</v>
      </c>
    </row>
    <row r="14" spans="1:6" ht="15.75">
      <c r="A14" s="104">
        <v>8</v>
      </c>
      <c r="B14" s="95" t="s">
        <v>77</v>
      </c>
      <c r="C14" s="89">
        <v>8494198.55</v>
      </c>
      <c r="D14" s="92">
        <v>633598.844</v>
      </c>
      <c r="E14" s="90">
        <v>3755837.806</v>
      </c>
      <c r="F14" s="91">
        <f t="shared" si="0"/>
        <v>492.7785130239283</v>
      </c>
    </row>
    <row r="15" spans="1:6" ht="15.75">
      <c r="A15" s="104">
        <v>9</v>
      </c>
      <c r="B15" s="85" t="s">
        <v>78</v>
      </c>
      <c r="C15" s="89">
        <v>10293722.301</v>
      </c>
      <c r="D15" s="90">
        <v>3296411.359</v>
      </c>
      <c r="E15" s="90">
        <v>3405315.647</v>
      </c>
      <c r="F15" s="91">
        <f t="shared" si="0"/>
        <v>3.3037226286296146</v>
      </c>
    </row>
    <row r="16" spans="1:6" ht="15.75">
      <c r="A16" s="104">
        <v>10</v>
      </c>
      <c r="B16" s="85" t="s">
        <v>79</v>
      </c>
      <c r="C16" s="89">
        <v>21588562.52761</v>
      </c>
      <c r="D16" s="92">
        <v>4917959.684</v>
      </c>
      <c r="E16" s="92">
        <v>3255908.215</v>
      </c>
      <c r="F16" s="91">
        <f t="shared" si="0"/>
        <v>-33.795548881933456</v>
      </c>
    </row>
    <row r="17" spans="1:6" ht="15.75">
      <c r="A17" s="104">
        <v>11</v>
      </c>
      <c r="B17" s="85" t="s">
        <v>80</v>
      </c>
      <c r="C17" s="89">
        <v>14307346.926</v>
      </c>
      <c r="D17" s="90">
        <v>4659668.52</v>
      </c>
      <c r="E17" s="90">
        <v>3031148.902</v>
      </c>
      <c r="F17" s="91">
        <f t="shared" si="0"/>
        <v>-34.949258965742914</v>
      </c>
    </row>
    <row r="18" spans="1:6" ht="15.75">
      <c r="A18" s="104">
        <v>12</v>
      </c>
      <c r="B18" s="85" t="s">
        <v>81</v>
      </c>
      <c r="C18" s="89">
        <v>15707966.124</v>
      </c>
      <c r="D18" s="92">
        <v>1961565.714</v>
      </c>
      <c r="E18" s="92">
        <v>2262421.549</v>
      </c>
      <c r="F18" s="91">
        <f t="shared" si="0"/>
        <v>15.337535360286196</v>
      </c>
    </row>
    <row r="19" spans="1:6" ht="15.75">
      <c r="A19" s="104">
        <v>13</v>
      </c>
      <c r="B19" s="94" t="s">
        <v>82</v>
      </c>
      <c r="C19" s="89">
        <v>12483276.593</v>
      </c>
      <c r="D19" s="92">
        <v>3010652.47</v>
      </c>
      <c r="E19" s="92">
        <v>2254245.83</v>
      </c>
      <c r="F19" s="91">
        <f t="shared" si="0"/>
        <v>-25.124342564852725</v>
      </c>
    </row>
    <row r="20" spans="1:6" ht="15.75">
      <c r="A20" s="104">
        <v>14</v>
      </c>
      <c r="B20" s="96" t="s">
        <v>83</v>
      </c>
      <c r="C20" s="89">
        <v>9221719.461</v>
      </c>
      <c r="D20" s="90">
        <v>2982232.972</v>
      </c>
      <c r="E20" s="90">
        <v>1954142.102</v>
      </c>
      <c r="F20" s="91">
        <f t="shared" si="0"/>
        <v>-34.47386168863001</v>
      </c>
    </row>
    <row r="21" spans="1:6" ht="15.75">
      <c r="A21" s="104">
        <v>15</v>
      </c>
      <c r="B21" s="85" t="s">
        <v>84</v>
      </c>
      <c r="C21" s="89">
        <v>8849641.594</v>
      </c>
      <c r="D21" s="90">
        <v>2295343.471</v>
      </c>
      <c r="E21" s="90">
        <v>1553353.871</v>
      </c>
      <c r="F21" s="91">
        <f t="shared" si="0"/>
        <v>-32.32586361799444</v>
      </c>
    </row>
    <row r="22" spans="1:6" ht="15.75">
      <c r="A22" s="104">
        <v>16</v>
      </c>
      <c r="B22" s="96" t="s">
        <v>85</v>
      </c>
      <c r="C22" s="89">
        <v>8187984.138</v>
      </c>
      <c r="D22" s="92">
        <v>1913652.219</v>
      </c>
      <c r="E22" s="92">
        <v>1383947.292</v>
      </c>
      <c r="F22" s="91">
        <f t="shared" si="0"/>
        <v>-27.680313159347378</v>
      </c>
    </row>
    <row r="23" spans="1:6" ht="15.75">
      <c r="A23" s="104">
        <v>17</v>
      </c>
      <c r="B23" s="85" t="s">
        <v>86</v>
      </c>
      <c r="C23" s="89">
        <v>15649694.796</v>
      </c>
      <c r="D23" s="92">
        <v>1443988.26</v>
      </c>
      <c r="E23" s="92">
        <v>1262228.122</v>
      </c>
      <c r="F23" s="91">
        <f t="shared" si="0"/>
        <v>-12.587369512270143</v>
      </c>
    </row>
    <row r="24" spans="1:6" ht="15.75">
      <c r="A24" s="104">
        <v>18</v>
      </c>
      <c r="B24" s="96" t="s">
        <v>87</v>
      </c>
      <c r="C24" s="89">
        <v>6342103.293</v>
      </c>
      <c r="D24" s="92">
        <v>1571041.542</v>
      </c>
      <c r="E24" s="92">
        <v>1099007.985</v>
      </c>
      <c r="F24" s="91">
        <f>E24/D25*100-100</f>
        <v>-23.28516984193766</v>
      </c>
    </row>
    <row r="25" spans="1:6" ht="15.75">
      <c r="A25" s="104">
        <v>19</v>
      </c>
      <c r="B25" s="96" t="s">
        <v>88</v>
      </c>
      <c r="C25" s="89">
        <v>4484229.649</v>
      </c>
      <c r="D25" s="92">
        <v>1432588.696</v>
      </c>
      <c r="E25" s="92">
        <v>1012881.764</v>
      </c>
      <c r="F25" s="91">
        <f>+E25/D25*100-100</f>
        <v>-29.29709924222381</v>
      </c>
    </row>
    <row r="26" spans="1:6" ht="15.75">
      <c r="A26" s="104">
        <v>20</v>
      </c>
      <c r="B26" s="96" t="s">
        <v>45</v>
      </c>
      <c r="C26" s="89">
        <v>4922039.744</v>
      </c>
      <c r="D26" s="92">
        <v>1700143.318</v>
      </c>
      <c r="E26" s="92">
        <v>912386.831</v>
      </c>
      <c r="F26" s="91">
        <f t="shared" si="0"/>
        <v>-46.3347106481996</v>
      </c>
    </row>
    <row r="27" spans="1:6" ht="15.75">
      <c r="A27" s="104">
        <v>21</v>
      </c>
      <c r="B27" s="85" t="s">
        <v>89</v>
      </c>
      <c r="C27" s="89">
        <v>3484783.589</v>
      </c>
      <c r="D27" s="92">
        <v>788934.569</v>
      </c>
      <c r="E27" s="92">
        <v>800617.179</v>
      </c>
      <c r="F27" s="91">
        <f t="shared" si="0"/>
        <v>1.4808084800756092</v>
      </c>
    </row>
    <row r="28" spans="1:6" ht="15.75">
      <c r="A28" s="104">
        <v>22</v>
      </c>
      <c r="B28" s="85" t="s">
        <v>90</v>
      </c>
      <c r="C28" s="89">
        <v>4964571.687</v>
      </c>
      <c r="D28" s="92">
        <v>1327451.27</v>
      </c>
      <c r="E28" s="92">
        <v>792264.478</v>
      </c>
      <c r="F28" s="91">
        <f t="shared" si="0"/>
        <v>-40.316869183454095</v>
      </c>
    </row>
    <row r="29" spans="1:6" ht="15.75">
      <c r="A29" s="104">
        <v>23</v>
      </c>
      <c r="B29" s="96" t="s">
        <v>91</v>
      </c>
      <c r="C29" s="89">
        <v>3707318.536</v>
      </c>
      <c r="D29" s="92">
        <v>1027598.431</v>
      </c>
      <c r="E29" s="92">
        <v>773143.578</v>
      </c>
      <c r="F29" s="91">
        <f t="shared" si="0"/>
        <v>-24.762090455157576</v>
      </c>
    </row>
    <row r="30" spans="1:6" ht="15.75">
      <c r="A30" s="104">
        <v>24</v>
      </c>
      <c r="B30" s="85" t="s">
        <v>92</v>
      </c>
      <c r="C30" s="89">
        <v>8401446.017</v>
      </c>
      <c r="D30" s="92">
        <v>1542499.597</v>
      </c>
      <c r="E30" s="92">
        <v>639274.476</v>
      </c>
      <c r="F30" s="91">
        <f t="shared" si="0"/>
        <v>-58.55593886420964</v>
      </c>
    </row>
    <row r="31" spans="1:6" ht="15.75">
      <c r="A31" s="104">
        <v>25</v>
      </c>
      <c r="B31" s="96" t="s">
        <v>93</v>
      </c>
      <c r="C31" s="89">
        <v>2752629.807</v>
      </c>
      <c r="D31" s="92">
        <v>577897.213</v>
      </c>
      <c r="E31" s="92">
        <v>462703.74</v>
      </c>
      <c r="F31" s="91">
        <f t="shared" si="0"/>
        <v>-19.933211375428456</v>
      </c>
    </row>
    <row r="32" spans="1:6" ht="15.75">
      <c r="A32" s="104">
        <v>26</v>
      </c>
      <c r="B32" s="96" t="s">
        <v>94</v>
      </c>
      <c r="C32" s="89">
        <v>2124482.05</v>
      </c>
      <c r="D32" s="92">
        <v>653497.406</v>
      </c>
      <c r="E32" s="92">
        <v>372320.217</v>
      </c>
      <c r="F32" s="91">
        <f t="shared" si="0"/>
        <v>-43.02651952684262</v>
      </c>
    </row>
    <row r="33" spans="1:6" ht="15.75">
      <c r="A33" s="104">
        <v>27</v>
      </c>
      <c r="B33" s="85" t="s">
        <v>95</v>
      </c>
      <c r="C33" s="89">
        <v>2110922.111</v>
      </c>
      <c r="D33" s="90">
        <v>601517.612</v>
      </c>
      <c r="E33" s="90">
        <v>273221.632</v>
      </c>
      <c r="F33" s="91">
        <f t="shared" si="0"/>
        <v>-54.577949747546214</v>
      </c>
    </row>
    <row r="34" spans="1:6" ht="15.75">
      <c r="A34" s="104">
        <v>28</v>
      </c>
      <c r="B34" s="85" t="s">
        <v>47</v>
      </c>
      <c r="C34" s="97">
        <v>233602465.71050012</v>
      </c>
      <c r="D34" s="97">
        <v>59868411.55950004</v>
      </c>
      <c r="E34" s="97">
        <v>36978020.40400003</v>
      </c>
      <c r="F34" s="91">
        <f t="shared" si="0"/>
        <v>-38.23450557519881</v>
      </c>
    </row>
    <row r="35" spans="1:7" s="100" customFormat="1" ht="15.75">
      <c r="A35" s="106"/>
      <c r="B35" s="98" t="s">
        <v>48</v>
      </c>
      <c r="C35" s="99">
        <v>784581255.09111</v>
      </c>
      <c r="D35" s="72">
        <v>196733742.7485</v>
      </c>
      <c r="E35" s="72">
        <v>130680583.139</v>
      </c>
      <c r="F35" s="107">
        <f t="shared" si="0"/>
        <v>-33.57490112610773</v>
      </c>
      <c r="G35" s="73"/>
    </row>
    <row r="36" spans="1:6" ht="15.75">
      <c r="A36" s="27"/>
      <c r="D36" s="101"/>
      <c r="E36" s="102"/>
      <c r="F36" s="27"/>
    </row>
    <row r="37" spans="4:5" ht="15.75">
      <c r="D37" s="103"/>
      <c r="E37" s="103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7.140625" style="109" customWidth="1"/>
    <col min="2" max="3" width="22.7109375" style="109" bestFit="1" customWidth="1"/>
    <col min="4" max="4" width="13.57421875" style="109" bestFit="1" customWidth="1"/>
    <col min="5" max="16384" width="9.140625" style="109" customWidth="1"/>
  </cols>
  <sheetData>
    <row r="1" spans="1:4" ht="18.75">
      <c r="A1" s="196" t="s">
        <v>97</v>
      </c>
      <c r="B1" s="196"/>
      <c r="C1" s="196"/>
      <c r="D1" s="196"/>
    </row>
    <row r="2" spans="1:4" ht="15.75">
      <c r="A2" s="187" t="s">
        <v>50</v>
      </c>
      <c r="B2" s="187"/>
      <c r="C2" s="187"/>
      <c r="D2" s="187"/>
    </row>
    <row r="3" spans="1:4" ht="15.75">
      <c r="A3" s="110" t="s">
        <v>98</v>
      </c>
      <c r="B3" s="26"/>
      <c r="C3" s="26"/>
      <c r="D3" s="29" t="s">
        <v>51</v>
      </c>
    </row>
    <row r="4" spans="1:4" ht="15.75">
      <c r="A4" s="111"/>
      <c r="B4" s="76" t="s">
        <v>99</v>
      </c>
      <c r="C4" s="112" t="s">
        <v>5</v>
      </c>
      <c r="D4" s="113" t="s">
        <v>100</v>
      </c>
    </row>
    <row r="5" spans="1:4" ht="15.75">
      <c r="A5" s="114"/>
      <c r="B5" s="115" t="s">
        <v>101</v>
      </c>
      <c r="C5" s="115" t="s">
        <v>101</v>
      </c>
      <c r="D5" s="116"/>
    </row>
    <row r="6" spans="1:4" ht="15.75">
      <c r="A6" s="117" t="s">
        <v>102</v>
      </c>
      <c r="B6" s="118">
        <v>13.617807219</v>
      </c>
      <c r="C6" s="118">
        <v>8.696478876</v>
      </c>
      <c r="D6" s="119">
        <f>+C6/B6*100-100</f>
        <v>-36.138919165587865</v>
      </c>
    </row>
    <row r="7" spans="1:4" ht="15.75">
      <c r="A7" s="117" t="s">
        <v>103</v>
      </c>
      <c r="B7" s="120">
        <v>2.1061195315</v>
      </c>
      <c r="C7" s="120">
        <v>2.608969155</v>
      </c>
      <c r="D7" s="121">
        <f aca="true" t="shared" si="0" ref="D7:D20">+C7/B7*100-100</f>
        <v>23.87564504194428</v>
      </c>
    </row>
    <row r="8" spans="1:4" ht="15.75">
      <c r="A8" s="117" t="s">
        <v>104</v>
      </c>
      <c r="B8" s="120">
        <v>0.84945036949</v>
      </c>
      <c r="C8" s="120">
        <v>0.881625</v>
      </c>
      <c r="D8" s="121">
        <f t="shared" si="0"/>
        <v>3.7876998663638517</v>
      </c>
    </row>
    <row r="9" spans="1:4" ht="15.75">
      <c r="A9" s="117" t="s">
        <v>105</v>
      </c>
      <c r="B9" s="120">
        <v>0.651402011475</v>
      </c>
      <c r="C9" s="120">
        <v>0.855136493</v>
      </c>
      <c r="D9" s="121">
        <f t="shared" si="0"/>
        <v>31.27630525175607</v>
      </c>
    </row>
    <row r="10" spans="1:4" ht="15.75">
      <c r="A10" s="117" t="s">
        <v>106</v>
      </c>
      <c r="B10" s="120">
        <v>0.5008478482</v>
      </c>
      <c r="C10" s="120">
        <v>0.407870055</v>
      </c>
      <c r="D10" s="121">
        <f t="shared" si="0"/>
        <v>-18.56407959705794</v>
      </c>
    </row>
    <row r="11" spans="1:4" ht="15.75">
      <c r="A11" s="117" t="s">
        <v>107</v>
      </c>
      <c r="B11" s="120">
        <v>0.350245014615</v>
      </c>
      <c r="C11" s="120">
        <v>0.391427941</v>
      </c>
      <c r="D11" s="121">
        <f t="shared" si="0"/>
        <v>11.75831908136351</v>
      </c>
    </row>
    <row r="12" spans="1:4" ht="15.75">
      <c r="A12" s="117" t="s">
        <v>108</v>
      </c>
      <c r="B12" s="120">
        <v>0.3725255678</v>
      </c>
      <c r="C12" s="120">
        <v>0.295486796</v>
      </c>
      <c r="D12" s="121">
        <f t="shared" si="0"/>
        <v>-20.68013002569539</v>
      </c>
    </row>
    <row r="13" spans="1:4" ht="15.75">
      <c r="A13" s="117" t="s">
        <v>109</v>
      </c>
      <c r="B13" s="120">
        <v>0.86945239</v>
      </c>
      <c r="C13" s="120">
        <v>0.292755456</v>
      </c>
      <c r="D13" s="121">
        <f t="shared" si="0"/>
        <v>-66.3287536652812</v>
      </c>
    </row>
    <row r="14" spans="1:4" ht="15.75">
      <c r="A14" s="117" t="s">
        <v>110</v>
      </c>
      <c r="B14" s="120">
        <v>0.309883844</v>
      </c>
      <c r="C14" s="120">
        <v>0.275505437</v>
      </c>
      <c r="D14" s="121">
        <f t="shared" si="0"/>
        <v>-11.093965582794311</v>
      </c>
    </row>
    <row r="15" spans="1:4" ht="15.75">
      <c r="A15" s="117" t="s">
        <v>111</v>
      </c>
      <c r="B15" s="120">
        <v>0.468491864</v>
      </c>
      <c r="C15" s="120">
        <v>0.259958535</v>
      </c>
      <c r="D15" s="121">
        <f t="shared" si="0"/>
        <v>-44.51162229788477</v>
      </c>
    </row>
    <row r="16" spans="1:4" ht="15.75">
      <c r="A16" s="117" t="s">
        <v>112</v>
      </c>
      <c r="B16" s="120">
        <v>0.13756881880500002</v>
      </c>
      <c r="C16" s="120">
        <v>0.200689196</v>
      </c>
      <c r="D16" s="121">
        <f t="shared" si="0"/>
        <v>45.88276452709198</v>
      </c>
    </row>
    <row r="17" spans="1:4" ht="15.75">
      <c r="A17" s="117" t="s">
        <v>113</v>
      </c>
      <c r="B17" s="120">
        <v>0.576572849</v>
      </c>
      <c r="C17" s="120">
        <v>0.15620494</v>
      </c>
      <c r="D17" s="121">
        <f t="shared" si="0"/>
        <v>-72.90803056874432</v>
      </c>
    </row>
    <row r="18" spans="1:4" ht="15.75">
      <c r="A18" s="117" t="s">
        <v>114</v>
      </c>
      <c r="B18" s="120">
        <v>0.18106196712</v>
      </c>
      <c r="C18" s="120">
        <v>0.149255917</v>
      </c>
      <c r="D18" s="121">
        <f t="shared" si="0"/>
        <v>-17.566389356037618</v>
      </c>
    </row>
    <row r="19" spans="1:4" ht="15.75">
      <c r="A19" s="117" t="s">
        <v>115</v>
      </c>
      <c r="B19" s="120">
        <v>0.109374689365</v>
      </c>
      <c r="C19" s="120">
        <v>0.124695246</v>
      </c>
      <c r="D19" s="121">
        <f t="shared" si="0"/>
        <v>14.007405848599007</v>
      </c>
    </row>
    <row r="20" spans="1:4" ht="15.75">
      <c r="A20" s="122" t="s">
        <v>47</v>
      </c>
      <c r="B20" s="123">
        <f>B21-SUM(B6:B19)</f>
        <v>1.7665855465299956</v>
      </c>
      <c r="C20" s="123">
        <f>C21-SUM(C6:C19)</f>
        <v>1.236065829000001</v>
      </c>
      <c r="D20" s="121">
        <f t="shared" si="0"/>
        <v>-30.03079689925373</v>
      </c>
    </row>
    <row r="21" spans="1:4" ht="15.75">
      <c r="A21" s="124" t="s">
        <v>52</v>
      </c>
      <c r="B21" s="24">
        <v>22.867389530900002</v>
      </c>
      <c r="C21" s="24">
        <v>16.832124872</v>
      </c>
      <c r="D21" s="125">
        <f>C21/B21*100-100</f>
        <v>-26.39245135849343</v>
      </c>
    </row>
    <row r="22" spans="2:4" ht="15.75">
      <c r="B22" s="126"/>
      <c r="C22" s="126"/>
      <c r="D22" s="127"/>
    </row>
    <row r="23" spans="1:4" ht="15.75">
      <c r="A23" s="110" t="s">
        <v>116</v>
      </c>
      <c r="B23" s="128"/>
      <c r="C23" s="128"/>
      <c r="D23" s="29" t="s">
        <v>51</v>
      </c>
    </row>
    <row r="24" spans="1:4" ht="15.75">
      <c r="A24" s="129"/>
      <c r="B24" s="76" t="s">
        <v>99</v>
      </c>
      <c r="C24" s="112" t="s">
        <v>5</v>
      </c>
      <c r="D24" s="130" t="s">
        <v>100</v>
      </c>
    </row>
    <row r="25" spans="1:4" ht="15.75">
      <c r="A25" s="131"/>
      <c r="B25" s="115" t="s">
        <v>101</v>
      </c>
      <c r="C25" s="115" t="s">
        <v>101</v>
      </c>
      <c r="D25" s="132"/>
    </row>
    <row r="26" spans="1:4" ht="15.75">
      <c r="A26" s="117" t="s">
        <v>102</v>
      </c>
      <c r="B26" s="133">
        <v>128.9068979415</v>
      </c>
      <c r="C26" s="133">
        <v>79.743153781</v>
      </c>
      <c r="D26" s="121">
        <f aca="true" t="shared" si="1" ref="D26:D40">+C26/B26*100-100</f>
        <v>-38.138955281362286</v>
      </c>
    </row>
    <row r="27" spans="1:4" ht="15.75">
      <c r="A27" s="117" t="s">
        <v>109</v>
      </c>
      <c r="B27" s="134">
        <v>23.505601292</v>
      </c>
      <c r="C27" s="134">
        <v>21.22274184</v>
      </c>
      <c r="D27" s="121">
        <f t="shared" si="1"/>
        <v>-9.711980662145237</v>
      </c>
    </row>
    <row r="28" spans="1:4" ht="15.75">
      <c r="A28" s="117" t="s">
        <v>117</v>
      </c>
      <c r="B28" s="134">
        <v>10.114027774</v>
      </c>
      <c r="C28" s="134">
        <v>4.192166155</v>
      </c>
      <c r="D28" s="121">
        <f t="shared" si="1"/>
        <v>-58.55097248420904</v>
      </c>
    </row>
    <row r="29" spans="1:4" ht="15.75">
      <c r="A29" s="117" t="s">
        <v>118</v>
      </c>
      <c r="B29" s="134">
        <v>3.255104739</v>
      </c>
      <c r="C29" s="134">
        <v>2.353799907</v>
      </c>
      <c r="D29" s="121">
        <f t="shared" si="1"/>
        <v>-27.688965617643674</v>
      </c>
    </row>
    <row r="30" spans="1:4" ht="15.75">
      <c r="A30" s="117" t="s">
        <v>119</v>
      </c>
      <c r="B30" s="134">
        <v>3.262369881</v>
      </c>
      <c r="C30" s="134">
        <v>2.094781979</v>
      </c>
      <c r="D30" s="121">
        <f t="shared" si="1"/>
        <v>-35.78956233013359</v>
      </c>
    </row>
    <row r="31" spans="1:4" ht="15.75">
      <c r="A31" s="117" t="s">
        <v>111</v>
      </c>
      <c r="B31" s="134">
        <v>0.1548134</v>
      </c>
      <c r="C31" s="134">
        <v>1.864333742</v>
      </c>
      <c r="D31" s="121">
        <f t="shared" si="1"/>
        <v>1104.2457190398247</v>
      </c>
    </row>
    <row r="32" spans="1:4" ht="15.75">
      <c r="A32" s="117" t="s">
        <v>120</v>
      </c>
      <c r="B32" s="134">
        <v>2.67924994</v>
      </c>
      <c r="C32" s="134">
        <v>1.831060848</v>
      </c>
      <c r="D32" s="121">
        <f t="shared" si="1"/>
        <v>-31.65770685806193</v>
      </c>
    </row>
    <row r="33" spans="1:4" ht="15.75">
      <c r="A33" s="117" t="s">
        <v>110</v>
      </c>
      <c r="B33" s="134">
        <v>1.242105216</v>
      </c>
      <c r="C33" s="134">
        <v>1.718967648</v>
      </c>
      <c r="D33" s="121">
        <f t="shared" si="1"/>
        <v>38.39146844062526</v>
      </c>
    </row>
    <row r="34" spans="1:4" ht="15.75">
      <c r="A34" s="117" t="s">
        <v>106</v>
      </c>
      <c r="B34" s="134">
        <v>1.670940207</v>
      </c>
      <c r="C34" s="134">
        <v>1.355884259</v>
      </c>
      <c r="D34" s="121">
        <f t="shared" si="1"/>
        <v>-18.855010291819497</v>
      </c>
    </row>
    <row r="35" spans="1:4" ht="15.75">
      <c r="A35" s="117" t="s">
        <v>103</v>
      </c>
      <c r="B35" s="134">
        <v>1.648983025</v>
      </c>
      <c r="C35" s="134">
        <v>1.268583944</v>
      </c>
      <c r="D35" s="121">
        <f t="shared" si="1"/>
        <v>-23.068708120873467</v>
      </c>
    </row>
    <row r="36" spans="1:4" ht="15.75">
      <c r="A36" s="117" t="s">
        <v>121</v>
      </c>
      <c r="B36" s="134">
        <v>1.042913019</v>
      </c>
      <c r="C36" s="134">
        <v>1.183579453</v>
      </c>
      <c r="D36" s="121">
        <f t="shared" si="1"/>
        <v>13.487839487791447</v>
      </c>
    </row>
    <row r="37" spans="1:4" ht="15.75">
      <c r="A37" s="117" t="s">
        <v>115</v>
      </c>
      <c r="B37" s="134">
        <v>0.609472975</v>
      </c>
      <c r="C37" s="134">
        <v>1.176833724</v>
      </c>
      <c r="D37" s="121">
        <f t="shared" si="1"/>
        <v>93.09038665742318</v>
      </c>
    </row>
    <row r="38" spans="1:4" ht="15.75">
      <c r="A38" s="117" t="s">
        <v>122</v>
      </c>
      <c r="B38" s="134">
        <v>1.781304228</v>
      </c>
      <c r="C38" s="134">
        <v>1.078901839</v>
      </c>
      <c r="D38" s="121">
        <f t="shared" si="1"/>
        <v>-39.431916118485745</v>
      </c>
    </row>
    <row r="39" spans="1:4" ht="15.75">
      <c r="A39" s="117" t="s">
        <v>123</v>
      </c>
      <c r="B39" s="134">
        <v>1.485848512</v>
      </c>
      <c r="C39" s="134">
        <v>1.064106056</v>
      </c>
      <c r="D39" s="121">
        <f t="shared" si="1"/>
        <v>-28.383947124752382</v>
      </c>
    </row>
    <row r="40" spans="1:4" ht="15.75">
      <c r="A40" s="114" t="s">
        <v>47</v>
      </c>
      <c r="B40" s="123">
        <f>B41-SUM(B26:B39)</f>
        <v>15.374110599000005</v>
      </c>
      <c r="C40" s="123">
        <f>C41-SUM(C26:C39)</f>
        <v>8.531687964</v>
      </c>
      <c r="D40" s="121">
        <f t="shared" si="1"/>
        <v>-44.506136409901096</v>
      </c>
    </row>
    <row r="41" spans="1:4" s="136" customFormat="1" ht="15.75">
      <c r="A41" s="124" t="s">
        <v>53</v>
      </c>
      <c r="B41" s="25">
        <v>196.7337427485</v>
      </c>
      <c r="C41" s="45">
        <v>130.680583139</v>
      </c>
      <c r="D41" s="135">
        <f>C41/B41*100-100</f>
        <v>-33.57490112610773</v>
      </c>
    </row>
    <row r="42" spans="2:4" ht="15.75">
      <c r="B42" s="137"/>
      <c r="C42" s="137"/>
      <c r="D42" s="127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57421875" style="173" bestFit="1" customWidth="1"/>
    <col min="2" max="2" width="34.8515625" style="173" bestFit="1" customWidth="1"/>
    <col min="3" max="3" width="15.421875" style="173" customWidth="1"/>
    <col min="4" max="4" width="12.8515625" style="173" customWidth="1"/>
    <col min="5" max="5" width="15.28125" style="173" customWidth="1"/>
    <col min="6" max="6" width="14.421875" style="173" customWidth="1"/>
    <col min="7" max="7" width="11.28125" style="173" bestFit="1" customWidth="1"/>
    <col min="8" max="16384" width="9.140625" style="173" customWidth="1"/>
  </cols>
  <sheetData>
    <row r="1" spans="1:7" ht="18.75">
      <c r="A1" s="195" t="s">
        <v>124</v>
      </c>
      <c r="B1" s="195"/>
      <c r="C1" s="195"/>
      <c r="D1" s="195"/>
      <c r="E1" s="195"/>
      <c r="F1" s="195"/>
      <c r="G1" s="195"/>
    </row>
    <row r="2" spans="1:7" ht="18.75">
      <c r="A2" s="195" t="s">
        <v>1</v>
      </c>
      <c r="B2" s="195"/>
      <c r="C2" s="195"/>
      <c r="D2" s="195"/>
      <c r="E2" s="195"/>
      <c r="F2" s="195"/>
      <c r="G2" s="195"/>
    </row>
    <row r="3" spans="1:6" ht="15.75">
      <c r="A3" s="174"/>
      <c r="B3" s="175"/>
      <c r="C3" s="185" t="s">
        <v>96</v>
      </c>
      <c r="D3" s="175"/>
      <c r="E3" s="175"/>
      <c r="F3" s="175"/>
    </row>
    <row r="4" ht="15.75">
      <c r="G4" s="176" t="s">
        <v>3</v>
      </c>
    </row>
    <row r="5" spans="1:7" ht="15.75">
      <c r="A5" s="156"/>
      <c r="B5" s="157"/>
      <c r="C5" s="197" t="s">
        <v>99</v>
      </c>
      <c r="D5" s="198"/>
      <c r="E5" s="197" t="s">
        <v>5</v>
      </c>
      <c r="F5" s="198"/>
      <c r="G5" s="31" t="s">
        <v>6</v>
      </c>
    </row>
    <row r="6" spans="1:7" ht="15.75">
      <c r="A6" s="158" t="s">
        <v>7</v>
      </c>
      <c r="B6" s="159" t="s">
        <v>8</v>
      </c>
      <c r="C6" s="199" t="s">
        <v>125</v>
      </c>
      <c r="D6" s="200"/>
      <c r="E6" s="199" t="s">
        <v>125</v>
      </c>
      <c r="F6" s="200"/>
      <c r="G6" s="160" t="s">
        <v>12</v>
      </c>
    </row>
    <row r="7" spans="1:7" ht="15.75">
      <c r="A7" s="161"/>
      <c r="B7" s="162"/>
      <c r="C7" s="163" t="s">
        <v>126</v>
      </c>
      <c r="D7" s="164" t="s">
        <v>14</v>
      </c>
      <c r="E7" s="163" t="s">
        <v>126</v>
      </c>
      <c r="F7" s="164" t="s">
        <v>14</v>
      </c>
      <c r="G7" s="51"/>
    </row>
    <row r="8" spans="1:7" ht="15.75">
      <c r="A8" s="165">
        <v>1</v>
      </c>
      <c r="B8" s="166" t="s">
        <v>21</v>
      </c>
      <c r="C8" s="177">
        <v>4868750</v>
      </c>
      <c r="D8" s="178">
        <v>584222.384</v>
      </c>
      <c r="E8" s="179">
        <v>948775</v>
      </c>
      <c r="F8" s="178">
        <v>148482.471</v>
      </c>
      <c r="G8" s="138">
        <f aca="true" t="shared" si="0" ref="G8:G20">F8*100/D8-100</f>
        <v>-74.58459739536443</v>
      </c>
    </row>
    <row r="9" spans="1:7" ht="15.75">
      <c r="A9" s="167">
        <v>2</v>
      </c>
      <c r="B9" s="168" t="s">
        <v>23</v>
      </c>
      <c r="C9" s="180">
        <v>379990</v>
      </c>
      <c r="D9" s="92">
        <v>374949.44</v>
      </c>
      <c r="E9" s="102">
        <v>679303</v>
      </c>
      <c r="F9" s="92">
        <v>1011313.68</v>
      </c>
      <c r="G9" s="138">
        <f t="shared" si="0"/>
        <v>169.7200134503468</v>
      </c>
    </row>
    <row r="10" spans="1:7" ht="15.75">
      <c r="A10" s="167">
        <v>3</v>
      </c>
      <c r="B10" s="169" t="s">
        <v>24</v>
      </c>
      <c r="C10" s="139">
        <v>3329948.15</v>
      </c>
      <c r="D10" s="140">
        <v>630870.63302</v>
      </c>
      <c r="E10" s="141">
        <v>3510323.86</v>
      </c>
      <c r="F10" s="142">
        <v>618621.433</v>
      </c>
      <c r="G10" s="138">
        <f t="shared" si="0"/>
        <v>-1.9416342081676277</v>
      </c>
    </row>
    <row r="11" spans="1:7" ht="15.75">
      <c r="A11" s="167">
        <v>4</v>
      </c>
      <c r="B11" s="170" t="s">
        <v>25</v>
      </c>
      <c r="C11" s="181">
        <v>5960177</v>
      </c>
      <c r="D11" s="182">
        <v>104447.406</v>
      </c>
      <c r="E11" s="143">
        <v>6332600</v>
      </c>
      <c r="F11" s="142">
        <v>124851.969</v>
      </c>
      <c r="G11" s="138">
        <f t="shared" si="0"/>
        <v>19.535729781551495</v>
      </c>
    </row>
    <row r="12" spans="1:7" ht="15.75">
      <c r="A12" s="167">
        <v>5</v>
      </c>
      <c r="B12" s="170" t="s">
        <v>27</v>
      </c>
      <c r="C12" s="144"/>
      <c r="D12" s="145">
        <v>234219.264</v>
      </c>
      <c r="E12" s="141"/>
      <c r="F12" s="142">
        <v>79931.365</v>
      </c>
      <c r="G12" s="138">
        <f t="shared" si="0"/>
        <v>-65.87327462526737</v>
      </c>
    </row>
    <row r="13" spans="1:7" ht="15.75">
      <c r="A13" s="167">
        <v>6</v>
      </c>
      <c r="B13" s="170" t="s">
        <v>28</v>
      </c>
      <c r="C13" s="146">
        <v>1110004.462</v>
      </c>
      <c r="D13" s="145">
        <v>680486.5835</v>
      </c>
      <c r="E13" s="143">
        <v>86821.62</v>
      </c>
      <c r="F13" s="142">
        <v>74564.158</v>
      </c>
      <c r="G13" s="138">
        <f t="shared" si="0"/>
        <v>-89.04252342250624</v>
      </c>
    </row>
    <row r="14" spans="1:7" ht="15.75">
      <c r="A14" s="167">
        <v>7</v>
      </c>
      <c r="B14" s="170" t="s">
        <v>29</v>
      </c>
      <c r="C14" s="139">
        <v>4939.5</v>
      </c>
      <c r="D14" s="140">
        <v>35000.834</v>
      </c>
      <c r="E14" s="141">
        <v>5492.6</v>
      </c>
      <c r="F14" s="142">
        <v>51294.353</v>
      </c>
      <c r="G14" s="138">
        <f t="shared" si="0"/>
        <v>46.5518021656284</v>
      </c>
    </row>
    <row r="15" spans="1:7" ht="15.75">
      <c r="A15" s="167">
        <v>8</v>
      </c>
      <c r="B15" s="170" t="s">
        <v>35</v>
      </c>
      <c r="C15" s="144"/>
      <c r="D15" s="92">
        <v>749453.17343</v>
      </c>
      <c r="E15" s="102"/>
      <c r="F15" s="147">
        <v>828852.61</v>
      </c>
      <c r="G15" s="138">
        <f t="shared" si="0"/>
        <v>10.594315880552614</v>
      </c>
    </row>
    <row r="16" spans="1:7" ht="15.75">
      <c r="A16" s="167">
        <v>9</v>
      </c>
      <c r="B16" s="170" t="s">
        <v>41</v>
      </c>
      <c r="C16" s="139"/>
      <c r="D16" s="92">
        <v>189848.464</v>
      </c>
      <c r="E16" s="141"/>
      <c r="F16" s="92">
        <v>187924.415</v>
      </c>
      <c r="G16" s="138">
        <f t="shared" si="0"/>
        <v>-1.0134656659639916</v>
      </c>
    </row>
    <row r="17" spans="1:7" ht="15.75">
      <c r="A17" s="167">
        <v>10</v>
      </c>
      <c r="B17" s="170" t="s">
        <v>44</v>
      </c>
      <c r="C17" s="139"/>
      <c r="D17" s="92">
        <v>3196716.878</v>
      </c>
      <c r="E17" s="141"/>
      <c r="F17" s="148">
        <v>1343389.961</v>
      </c>
      <c r="G17" s="138">
        <f t="shared" si="0"/>
        <v>-57.97594806580178</v>
      </c>
    </row>
    <row r="18" spans="1:7" ht="15.75">
      <c r="A18" s="167">
        <v>11</v>
      </c>
      <c r="B18" s="170" t="s">
        <v>42</v>
      </c>
      <c r="C18" s="139"/>
      <c r="D18" s="92">
        <v>48188.678945</v>
      </c>
      <c r="E18" s="102"/>
      <c r="F18" s="92">
        <v>30126.177</v>
      </c>
      <c r="G18" s="138">
        <f t="shared" si="0"/>
        <v>-37.482874277619395</v>
      </c>
    </row>
    <row r="19" spans="1:7" ht="15.75">
      <c r="A19" s="167">
        <v>12</v>
      </c>
      <c r="B19" s="170" t="s">
        <v>127</v>
      </c>
      <c r="C19" s="149"/>
      <c r="D19" s="140">
        <v>390.4</v>
      </c>
      <c r="E19" s="183"/>
      <c r="F19" s="184" t="s">
        <v>128</v>
      </c>
      <c r="G19" s="150" t="s">
        <v>128</v>
      </c>
    </row>
    <row r="20" spans="1:7" ht="15.75">
      <c r="A20" s="171">
        <v>13</v>
      </c>
      <c r="B20" s="172" t="s">
        <v>129</v>
      </c>
      <c r="C20" s="151"/>
      <c r="D20" s="152">
        <v>238442.595565</v>
      </c>
      <c r="E20" s="153"/>
      <c r="F20" s="154">
        <v>270391.736</v>
      </c>
      <c r="G20" s="155">
        <f t="shared" si="0"/>
        <v>13.399091030398793</v>
      </c>
    </row>
  </sheetData>
  <sheetProtection/>
  <mergeCells count="6">
    <mergeCell ref="A1:G1"/>
    <mergeCell ref="A2:G2"/>
    <mergeCell ref="C5:D5"/>
    <mergeCell ref="E5:F5"/>
    <mergeCell ref="C6:D6"/>
    <mergeCell ref="E6:F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2015-11-22T09:37:00Z</dcterms:modified>
  <cp:category/>
  <cp:version/>
  <cp:contentType/>
  <cp:contentStatus/>
</cp:coreProperties>
</file>